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ttps://envirogovsk-my.sharepoint.com/personal/marek_rusnak_enviro_gov_sk/Documents/PHU_(marek rusnak)/PHÚ-plánovanie/Plán_2026/PHU_SHMU_2026/Min/"/>
    </mc:Choice>
  </mc:AlternateContent>
  <bookViews>
    <workbookView xWindow="0" yWindow="0" windowWidth="28800" windowHeight="12300"/>
  </bookViews>
  <sheets>
    <sheet name="PHÚ SHMÚ 2026" sheetId="2" r:id="rId1"/>
  </sheets>
  <definedNames>
    <definedName name="_xlnm._FilterDatabase" localSheetId="0" hidden="1">'PHÚ SHMÚ 2026'!$B$1:$B$214</definedName>
    <definedName name="_xlnm.Print_Titles" localSheetId="0">'PHÚ SHMÚ 2026'!$1:$2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92" i="2" l="1"/>
  <c r="M92" i="2"/>
  <c r="L213" i="2" l="1"/>
  <c r="M213" i="2"/>
  <c r="N213" i="2"/>
  <c r="O213" i="2"/>
  <c r="K213" i="2"/>
  <c r="O209" i="2" l="1"/>
  <c r="N209" i="2" s="1"/>
  <c r="N92" i="2"/>
  <c r="O43" i="2" l="1"/>
  <c r="O5" i="2" l="1"/>
  <c r="N5" i="2" s="1"/>
  <c r="O35" i="2" l="1"/>
  <c r="L117" i="2" l="1"/>
  <c r="M173" i="2" l="1"/>
  <c r="M214" i="2" s="1"/>
  <c r="O177" i="2"/>
  <c r="N177" i="2" s="1"/>
  <c r="L206" i="2"/>
  <c r="M206" i="2"/>
  <c r="K206" i="2"/>
  <c r="L173" i="2"/>
  <c r="O190" i="2" l="1"/>
  <c r="N190" i="2" s="1"/>
  <c r="O194" i="2"/>
  <c r="N194" i="2" s="1"/>
  <c r="O198" i="2"/>
  <c r="N198" i="2" s="1"/>
  <c r="O186" i="2"/>
  <c r="O181" i="2"/>
  <c r="O121" i="2"/>
  <c r="N121" i="2" s="1"/>
  <c r="O125" i="2"/>
  <c r="N125" i="2" s="1"/>
  <c r="O129" i="2"/>
  <c r="N129" i="2" s="1"/>
  <c r="O133" i="2"/>
  <c r="N133" i="2" s="1"/>
  <c r="O137" i="2"/>
  <c r="N137" i="2" s="1"/>
  <c r="O141" i="2"/>
  <c r="N141" i="2" s="1"/>
  <c r="O145" i="2"/>
  <c r="N145" i="2" s="1"/>
  <c r="O149" i="2"/>
  <c r="N149" i="2" s="1"/>
  <c r="O153" i="2"/>
  <c r="N153" i="2" s="1"/>
  <c r="O157" i="2"/>
  <c r="N157" i="2" s="1"/>
  <c r="O161" i="2"/>
  <c r="N161" i="2" s="1"/>
  <c r="O165" i="2"/>
  <c r="N165" i="2" s="1"/>
  <c r="O169" i="2"/>
  <c r="N169" i="2" s="1"/>
  <c r="O117" i="2"/>
  <c r="N117" i="2" s="1"/>
  <c r="O100" i="2"/>
  <c r="N100" i="2" s="1"/>
  <c r="O104" i="2"/>
  <c r="N104" i="2" s="1"/>
  <c r="O108" i="2"/>
  <c r="N108" i="2" s="1"/>
  <c r="O112" i="2"/>
  <c r="N112" i="2" s="1"/>
  <c r="O96" i="2"/>
  <c r="O88" i="2"/>
  <c r="N88" i="2" s="1"/>
  <c r="O84" i="2"/>
  <c r="N84" i="2" s="1"/>
  <c r="N35" i="2"/>
  <c r="O39" i="2"/>
  <c r="N39" i="2" s="1"/>
  <c r="N43" i="2"/>
  <c r="O47" i="2"/>
  <c r="N47" i="2" s="1"/>
  <c r="O51" i="2"/>
  <c r="N51" i="2" s="1"/>
  <c r="O55" i="2"/>
  <c r="N55" i="2" s="1"/>
  <c r="O59" i="2"/>
  <c r="O63" i="2"/>
  <c r="N63" i="2" s="1"/>
  <c r="O67" i="2"/>
  <c r="N67" i="2" s="1"/>
  <c r="O71" i="2"/>
  <c r="N71" i="2" s="1"/>
  <c r="O75" i="2"/>
  <c r="N75" i="2" s="1"/>
  <c r="O79" i="2"/>
  <c r="N79" i="2" s="1"/>
  <c r="O31" i="2"/>
  <c r="N31" i="2" s="1"/>
  <c r="O26" i="2"/>
  <c r="N26" i="2" s="1"/>
  <c r="O9" i="2"/>
  <c r="O13" i="2"/>
  <c r="N13" i="2" s="1"/>
  <c r="N186" i="2" l="1"/>
  <c r="N9" i="2"/>
  <c r="N96" i="2"/>
  <c r="N173" i="2" s="1"/>
  <c r="O173" i="2"/>
  <c r="N181" i="2"/>
  <c r="N206" i="2" s="1"/>
  <c r="O206" i="2"/>
  <c r="K173" i="2"/>
  <c r="L92" i="2"/>
  <c r="L214" i="2" s="1"/>
  <c r="K92" i="2"/>
  <c r="K214" i="2" l="1"/>
  <c r="N214" i="2"/>
  <c r="O214" i="2"/>
</calcChain>
</file>

<file path=xl/sharedStrings.xml><?xml version="1.0" encoding="utf-8"?>
<sst xmlns="http://schemas.openxmlformats.org/spreadsheetml/2006/main" count="596" uniqueCount="473">
  <si>
    <t>ID úlohy</t>
  </si>
  <si>
    <t>Dôvod vypracovania</t>
  </si>
  <si>
    <t>Názov úlohy</t>
  </si>
  <si>
    <t>Gestor</t>
  </si>
  <si>
    <t>Zodpovedný riešiteľ</t>
  </si>
  <si>
    <t xml:space="preserve">Trvanie úlohy </t>
  </si>
  <si>
    <t>Prepojenie na iné úlohy (ak je to potrebné)</t>
  </si>
  <si>
    <t>Potrebné vstupy od iných organizácií /uviesť vstup, prípadne riešiteľa úlohy, názov organizácie/</t>
  </si>
  <si>
    <t>Finančné zabezpečenie úlohy (eur)*
predpokladaný rozpočet</t>
  </si>
  <si>
    <t>Termín vypracovania</t>
  </si>
  <si>
    <t>Termín predloženia</t>
  </si>
  <si>
    <t>Výdavky štátneho rozpočtu</t>
  </si>
  <si>
    <t>Z toho mzdy</t>
  </si>
  <si>
    <t>Ostatné výdavky</t>
  </si>
  <si>
    <t>Celkovo</t>
  </si>
  <si>
    <t>Stratégia implementácie právnych predpisov Európskej únie</t>
  </si>
  <si>
    <t>I.</t>
  </si>
  <si>
    <t>3221-00</t>
  </si>
  <si>
    <t xml:space="preserve">Výstupy z monitorovania kvality povrchovej vody </t>
  </si>
  <si>
    <t>Strelková Ľudmila, Ing.</t>
  </si>
  <si>
    <t xml:space="preserve">Mrafková Lea, Ing., PhD.
</t>
  </si>
  <si>
    <t>trvalá</t>
  </si>
  <si>
    <t>3114-00, hydrologické údaje</t>
  </si>
  <si>
    <t>SVP, š.p.:
Vstupy: údaje z monitorovania kvality povrchovej vody za predchádzajúci rok v zmysle RPM a jeho dodatkov na príslušný rok.
VÚVH:
Vstupy: údaje z monitorovania kvality povrchovej vody za predchádzajúci rok v zmysle RPM a jeho dodatkov na príslušný rok.
ICPDR - členské štáty medzinárodného povodia Dunaj:
Vstupy:údaje z monitorovania kvality povrchovej vody  z medzinárodnej pozorovacej sieti (TNMN) v zmysle Dohovoru o spolupráci pri ochrane a trvalom využívaní rieky Dunaj</t>
  </si>
  <si>
    <t>3241-00</t>
  </si>
  <si>
    <r>
      <rPr>
        <strike/>
        <sz val="7"/>
        <rFont val="Arial"/>
        <family val="2"/>
        <charset val="238"/>
      </rPr>
      <t xml:space="preserve">
</t>
    </r>
    <r>
      <rPr>
        <sz val="7"/>
        <rFont val="Arial"/>
        <family val="2"/>
        <charset val="238"/>
      </rPr>
      <t>Hodnotenie stavu podzemnej vody</t>
    </r>
  </si>
  <si>
    <t>Prierezová úloha, spracovanie vybraných kapitol hodnotenia stavu útvarov PzV do VPS v súlade so smernicou 2000/60/ES; 3314-00, výsledky monitorovania - vstupy pre hodnotenie stavu útvarov PzV a trendov); 3524-00, vstupy do bilančného hodnotenia útvarov PzV; 3224-00,  hodnotenie využiteľnch množstiev v útvaroch PzV; 3064-00, Súhrnná evidencia o vodách, nahlásené údaje o nakladaní s podzemnou vodou;                                                                            3044-00, hodnotenie stavu útvarov PzV, vplyvy a dopady; 3057-00, výmena údajov, cezhraničná spolupráca</t>
  </si>
  <si>
    <t>7071-00</t>
  </si>
  <si>
    <t xml:space="preserve"> Hodnotenie a manažment povodňových rizík</t>
  </si>
  <si>
    <t xml:space="preserve">Hafrovičová Vladimíra, Ing. </t>
  </si>
  <si>
    <t>Wendlová Valéria, Ing.</t>
  </si>
  <si>
    <t>3174-00 - K. Melová, poskytovanie údajov z monitorovania, odborných posudkov, expertíz a štúdií o množstve a režime povrchovej vody; 7064-00 Lešková; 3253-00 - Danáčová</t>
  </si>
  <si>
    <t>MŽP, SVP</t>
  </si>
  <si>
    <t>§ 9 zákona č. 7/2010 Z. z., § 13 zákona č. 364/2004 Z. z.,
smernica 2007/60/ES, implementačný plán Envirostratégie 2030 (ID 135, ID 144)</t>
  </si>
  <si>
    <t>Veda, výskum, výchova a vzdelávanie</t>
  </si>
  <si>
    <t>III.</t>
  </si>
  <si>
    <t>3253-00</t>
  </si>
  <si>
    <t xml:space="preserve">Stanovenie hydrologických charakteristík </t>
  </si>
  <si>
    <t xml:space="preserve">
Danáčová Zuzana, Ing., PhD.
</t>
  </si>
  <si>
    <t>3114-00, hydrologické údaje; 2014-00 klimatické údaje  
2084-00 Monitoring a hodnotenie meteorologického a pôdneho sucha (klimatologické zhodnotenie)</t>
  </si>
  <si>
    <t>Monitoring, informatika a dokumentácia</t>
  </si>
  <si>
    <t>IV.</t>
  </si>
  <si>
    <t>3034-00</t>
  </si>
  <si>
    <t>Technicko-normalizačná činnosť v hydrológii</t>
  </si>
  <si>
    <r>
      <t xml:space="preserve">
</t>
    </r>
    <r>
      <rPr>
        <sz val="7"/>
        <rFont val="Arial"/>
        <family val="2"/>
        <charset val="238"/>
      </rPr>
      <t>Rusňák Marek, Mgr.</t>
    </r>
  </si>
  <si>
    <t>všetky úlohy hydrológie</t>
  </si>
  <si>
    <t>ÚNMS, TK 64, CEN/TC 318, MŽP, rezortné organizácie, odborná verejnosť</t>
  </si>
  <si>
    <t>zákon č. 201/2009 Z. z.</t>
  </si>
  <si>
    <t>3044-00</t>
  </si>
  <si>
    <t>Chriašteľ Róbert, Mgr.</t>
  </si>
  <si>
    <t>VÚVH: 
Príprava a validácia údajov archivovaných v z DB iMON (Zraniteľné oblasti z hľadiska Smernice 91/676/EHS; Citlivé oblasti z hľadiska pesticídov podľa smernice 128/2011/EÚ)
pre spracovanie hodnotenia kvality podzemných vôd a trendov. 
zodp. riešiteľ Ing. Katarína Chalúpková
Poskytnutie informácií o bodových zdrojoch znečistenia evidovaných v DB IMZZ (integrovaný monitoring zdrojov znečistenia).
ŠGÚDŠ:
Príprava a validácia údajov archivovaných v z DB MEZ (Monitorovanie vybraných environmentálnych záťaží)
pre spracovanie hodnotenia kvality podzemných vôd a trendov. 
zodp. riešiteľ RNDr. Jozef Kordík, PhD.
Poskytnutie mapových podkladov pre spracovanie hydrogeologických pomerov CHVO.
SAŽP:
Poskytnutie informácií o bodových zdrojoch znečistenia evidovaných v IS EZ (informačný systém environmentálnych záťaží)</t>
  </si>
  <si>
    <t>čl. I § 6 zákona č. 305/2018 Z. z.,
§ 4, § 4b zákona č. 364/2004 Z. z.,
príl. 1 vyhl. č. 247/2017 Z. z., implementačný plán Envirostratégia 2030 (ID 289)
AP na ochranu vody v CHVO ŽO</t>
  </si>
  <si>
    <t>3064-00</t>
  </si>
  <si>
    <t>Škôrňová Jana, Ing.</t>
  </si>
  <si>
    <t>3114-00</t>
  </si>
  <si>
    <t>Monitorovanie   
množstva povrchovej vody</t>
  </si>
  <si>
    <t xml:space="preserve">
Bulák Peter, Ing.</t>
  </si>
  <si>
    <t xml:space="preserve">
Borároš Tomáš, Ing. 
</t>
  </si>
  <si>
    <t xml:space="preserve">2014-02 Merania a pozorovania na klimatologických a zrážkomerných staniciach (údaje o úhrnoch zrážok a teplote vzduchu pre hodnotenie sucha);
7064-00, údaje z vodomerných staníc; 1131-00 </t>
  </si>
  <si>
    <t>3174-00</t>
  </si>
  <si>
    <t>Posudková a expertízna činnosť 
(množstvo a režim povrchovej vody)</t>
  </si>
  <si>
    <t>Melová Katarína, Mgr., PhD.</t>
  </si>
  <si>
    <t>3114-00, hydrologické údaje; 2014-00, klimatické údaje; 3131-00, všetky GIS vrstvy</t>
  </si>
  <si>
    <t>§ 4a, § 21, § 26, § 27, § 28 a § 73 zákona č. 364/2004 Z. z.,
§ 4, § 13 a § 14 zákona č. 201/2009 Z. z.</t>
  </si>
  <si>
    <t>3224-00</t>
  </si>
  <si>
    <t xml:space="preserve">Vodohospodárska bilancia množstva a kvality podzemnej vody za uplynulý rok 
</t>
  </si>
  <si>
    <t xml:space="preserve">trvalá </t>
  </si>
  <si>
    <r>
      <t xml:space="preserve">3524-00  ročné odbery PzV zaradené v jednotlivých HG rajónoch a bilančných profiloch, spôsob využívania odberu za uplynulý rok; 3314-00, spracovanie výdatnosti prameňov, výsledky analýz monitorovania kvality PzV; 3241-00 </t>
    </r>
    <r>
      <rPr>
        <strike/>
        <sz val="7"/>
        <rFont val="Arial"/>
        <family val="2"/>
        <charset val="238"/>
      </rPr>
      <t xml:space="preserve"> </t>
    </r>
    <r>
      <rPr>
        <sz val="7"/>
        <rFont val="Arial"/>
        <family val="2"/>
        <charset val="238"/>
      </rPr>
      <t xml:space="preserve"> transformované využiteľné množstvá v útvaroch PzV za uplynulý rok a zoznam pozorovacích objektov v hydrogeologických rajónoch so zaradením do útvarov PzV</t>
    </r>
  </si>
  <si>
    <t>§ 6 zákona č. 364/2004 Z. z., § 19 vyhl. č. 418/2010 Z. z.,
§ 4 zákona č. 201/2009 Z. z.,
§ 16 zákona č. 569/2007 Z. z., implementačný plán Envirostratégia 2030 (ID 283)</t>
  </si>
  <si>
    <t>3244-00</t>
  </si>
  <si>
    <t>Posudková a expertízna činnosť (množstvo a kvalita podzemnej vody)</t>
  </si>
  <si>
    <t>3314-00, výdatnosti prameňov, hĺbky hladiny podzemnej vody, výsledky analýz z monitorovania kvality PzV; 3524-00  odbery PzV;  3224-00, využiteľné množstvá PzV v jednotlivých rajónoch, VHB                                         
Vstupy: údaje zo základného a prevádzkového monitorovanie kvantitatívneho a chemického stavu PZV.</t>
  </si>
  <si>
    <t xml:space="preserve">ŠGÚDŠ:  Poskytnutie hydrogeologických a geologických máp pri riešení </t>
  </si>
  <si>
    <t>§ 4c, § 21 a § 73 zákona č. 364/2004 Z. z.,
 § 4, § 13 a § 14 zákona č. 201/2009 Z. z.</t>
  </si>
  <si>
    <t>3274-00</t>
  </si>
  <si>
    <t>Posudková a expertízna činnosť 
(kvalita povrchovej vody)</t>
  </si>
  <si>
    <t xml:space="preserve">Takáčová Darina, Ing.
</t>
  </si>
  <si>
    <t>SLKV_PV, výsledky z terénnych meraní kvality povrchovej vody; 2014-07, kalibrácia teplomerov a datalogerov,
3174-00, hydrologické údaje; 
3064-00, údaje o znečisťujúcich látkach v odpadovej vode
3221-00, výstupy z monitorovania kvality povrchovej vody</t>
  </si>
  <si>
    <t>§ 4a, § 21 a § 73 zákona č. 364/2004 Z. z.,
§ 4, § 13 a § 14 zákona č. 201/2009 Z. z.</t>
  </si>
  <si>
    <t>3314-00</t>
  </si>
  <si>
    <t>Monitorovanie množstva a kvality
podzemnej vody</t>
  </si>
  <si>
    <t>3324-00</t>
  </si>
  <si>
    <t xml:space="preserve">Vodohospodárska bilancia kvality povrchovej vody za uplynulý rok </t>
  </si>
  <si>
    <r>
      <t xml:space="preserve">
D</t>
    </r>
    <r>
      <rPr>
        <sz val="7"/>
        <rFont val="Calibri"/>
        <family val="2"/>
        <charset val="238"/>
      </rPr>
      <t>ö</t>
    </r>
    <r>
      <rPr>
        <sz val="7"/>
        <rFont val="Arial"/>
        <family val="2"/>
        <charset val="238"/>
      </rPr>
      <t>ményová Jana, Ing.</t>
    </r>
  </si>
  <si>
    <t>3221-00,  údaje z monitorovania kvality povrchovej vody; 3064-00, údaje o užívaní povrchovej vody - vypúšťania odpadovej vody; 3624-00, spracované údaje z VHB množstva povrchovej vody; 3194-00, údaje o nepriamych vypúšťaniach z NRZ</t>
  </si>
  <si>
    <t>§ 6 zákona č. 364/2004 Z. z.,
§ 4 zákona č. 201/2009 Z. z.</t>
  </si>
  <si>
    <t xml:space="preserve">3524-00 </t>
  </si>
  <si>
    <t>Jakubová Ľubica, Ing.; Rusňák Marek, Mgr.</t>
  </si>
  <si>
    <t>3624-00</t>
  </si>
  <si>
    <t xml:space="preserve">Vodohospodárska bilancia množstva povrchovej vody za uplynulý rok  </t>
  </si>
  <si>
    <t>Thalmeinerová Danka, Ing., CSc.</t>
  </si>
  <si>
    <t xml:space="preserve">Lovásová Ľubica, Ing., 
</t>
  </si>
  <si>
    <t>3064-00, údaje o užívaní povrchovej vody - odbery a vypúšťania; 3114-00, hydrologické údaje; 2014-00, klimatické údaje: úhrn zrážok na povodia, výpar z VN; 3131-00, tvorba máp úhrnu zrážok a odtoku; 3524-00, odbery podzemnej vody</t>
  </si>
  <si>
    <t>§ 6 odseky 1, 2, 3, 5, 6 a § 21 zákona č. 364/2004 Z. z., § 18 a § 19 vyhl. č. 418/2010 Z. z., § 4 zákona č. 201/2009 Z. z.,
§ 18 a § 19 vyhl. č. 418/2010 Z. z.,
akčný plán na riešenie dôsledkov sucha a nedostatku vody</t>
  </si>
  <si>
    <t>7064-00</t>
  </si>
  <si>
    <t>Hydrologická informačná a predpovedná služba</t>
  </si>
  <si>
    <t>Lešková Danica, Ing., PhD.</t>
  </si>
  <si>
    <t>hydrologické merania z ČHMÚ, Rakúska, Nemecka, Maďarska, Ukrajiny, produkty EFAS (European Flood Awareness System)</t>
  </si>
  <si>
    <t>§ 14 a § 19 zákona č. 7/2010 Z. z. , § 13 zákona č. 364/2004 Z. z., 
bilaterálne dohody a konvencie na hraničných tokoch, implementačný plán Envirostratégie 2030 (ID 135, ID 136)</t>
  </si>
  <si>
    <t>Medzinárodné aktivity, reporting a medzinárodná spolupráca</t>
  </si>
  <si>
    <t>VII.</t>
  </si>
  <si>
    <t>3057-00</t>
  </si>
  <si>
    <t>Medzinárodné záväzky 
v oblasti vody</t>
  </si>
  <si>
    <t>Poórová Jana, Ing., PhD.</t>
  </si>
  <si>
    <t>3114-00, plány meraní na HV, zápisnice o odsúhlasení údajov na HV, hydrologické údaje pre Dunajskú Komisiu, WMO,...; 7064-00; 3314-00, návrhy a vyjadrenia k metodikám a strategickým dokumentom WMO v oblasti hydrológie</t>
  </si>
  <si>
    <t>STU-SvF, KHVK, UH SAV: vyjadrenia k strategickým dokumentom WMO v oblasti hydrológie</t>
  </si>
  <si>
    <t>§ 14 zákona č. 201/2009 Z. z.,
implementačný plán Envirostratégia 2030 (ID 286), medzinárodné dohovory</t>
  </si>
  <si>
    <t>3127-00</t>
  </si>
  <si>
    <t xml:space="preserve">Reporting vo vzťahu k RSV a iným reportovacím povinnostiam  
</t>
  </si>
  <si>
    <t>Májovská Andrea, RNDr.</t>
  </si>
  <si>
    <t>3221-00, výstupy z monitorovania kvality povrchovej vody, validované údaje z monitorovania kvality povrchovej vody; 3064-00, spracované údaje o znečisťujúcich látkach v odpadovej vode; 3114-00, hydrologické údaje; 3314-00, spracované údaje o množstve a kvalite podzemnej vody; 3624-00; 3324-00; 3224-00, spracované údaje z VHB; 2014-00, klimatické údaje</t>
  </si>
  <si>
    <t>2023-00</t>
  </si>
  <si>
    <t>Národný klimatický program</t>
  </si>
  <si>
    <t>Mikulová Katarína, Mgr., PhD.</t>
  </si>
  <si>
    <t>Rámcový dohovor OSN o zmene klímy (UNFCCC), zákon č. 364/2004 Z. z., zákon č. 201/2009, Akčný plán pre implementáciu stratégie adaptácie SR na zmenu klímy, smernica 91/676/EHS, smernica 2000/60/ES, implementačný plán Envirostratégie 2030 (ID 286)</t>
  </si>
  <si>
    <t>4103-00</t>
  </si>
  <si>
    <t>Vývoj a aplikácia modelov pre hodnotenie kvality ovzdušia</t>
  </si>
  <si>
    <t xml:space="preserve">Gerhátová Eva, Ing. </t>
  </si>
  <si>
    <t xml:space="preserve">Krajčovičová Jana, Mgr., PhD. </t>
  </si>
  <si>
    <t>UGKK SR (ZBGIS), SSC (intenzity dopravy), ŠÚ SR (rôzne štatistické dáta)</t>
  </si>
  <si>
    <t xml:space="preserve"> - </t>
  </si>
  <si>
    <t>4123-00</t>
  </si>
  <si>
    <t>Zabezpečenie reportovacích povinností SR v oblasti kvality ovzdušia a hodnotenia kvality ovzdušia z NMSKO</t>
  </si>
  <si>
    <t>Úlohy SHMÚ
4103-00,  4104-00, 4124-00, 4224-00, 4204-00.</t>
  </si>
  <si>
    <t>7043-00</t>
  </si>
  <si>
    <t>Vývoj, adaptácia a údržba systémov a aplikácií numerických predpovedí počasia</t>
  </si>
  <si>
    <t>Belluš Martin, Mgr.</t>
  </si>
  <si>
    <t>zdrojové kódy meteorologických modelov vyvíjané v rámci medzinárodného konzorcia vývojárov ACCORD (resp. užšieho kozorcia RC LACE) a informácie potrebné pre ďalší vývoj modelov od členov konzorcia, modelové výstupy (najmä okrajové a inicializačné polia pre nami vyvyvíjaný model) z modelu IFS prevádzkovaného v  ECMWF, z modelu Arpege prevádzkovaného v MeteoFrance, zálohy týchto dát z rakúskeho ústavu ZAMG, predspracované meteorologické merania pre modely z medzinárodnej databázy v maďarskom ústave OMSZ , špeciálne merania merania z lietadiel z databáz 2 členov konzorcia RC LACE  a špeciálne merania navigačných družíc z databázy STU</t>
  </si>
  <si>
    <t xml:space="preserve">§ 6 zákona č. 201/2009 Z. z., § 14 zákona č. 7/2010, § 28 zákona č. 541/2004 Z. z., § 6 a § 7 vyhl. č. 388/2006 Z. z., ratifikácia Konvencie Svetovej meteorologickej organizácie, Národný havarijný plán SR pre prípad jadrovej havárie alebo radiačnej havárie; §12 a § 13 zákona č. 146/2023 Z. z., § 3 a § 16 vyhl. č. 198/2015 Z. z., dohovor č. 147/1947 Zb., § 11 zákona č. 143/1998 Z. z. </t>
  </si>
  <si>
    <t>7053-00</t>
  </si>
  <si>
    <t>Výskum a vývoj prostriedkov pre výstražnú službu a nowcasting</t>
  </si>
  <si>
    <t>Miroslav Šinger, Mgr.</t>
  </si>
  <si>
    <t>zdrojové kódy aplikácií a informácie od členov združenia ACCORD, EUMETNET</t>
  </si>
  <si>
    <t>§ 6 zákona č. 201/2009 Z. z., § 14 zákona č. 7/2010, zákon č. 541/2004 Z. z., § 28 atómového zákona; § 6 a § 7 vyhl. č. 388/2006 Z. z., ratifikácia Konvencie Svetovej meteorologickej organizácie, Národný havarijný plán SR pre prípad jadrovej havárie alebo radiačnej havárie; §12 a § 13 zákona č. 146/2023 Z. z., § 3 a § 16 vyhl. č. 198/2015 Z. z., dohovor č. 147/1947 Zb.</t>
  </si>
  <si>
    <t>2014-00</t>
  </si>
  <si>
    <t>Meteorologický a klimatologický monitoring</t>
  </si>
  <si>
    <t>Chvíla Branislav, Mgr., PhD.</t>
  </si>
  <si>
    <t>merania a pozorovania zo staníc spolupracujúcich subjektov (FMFI UK, SAV, OS SR, HZS)</t>
  </si>
  <si>
    <t>2024-00</t>
  </si>
  <si>
    <t>Posudky a expertízy Klimatickej služby</t>
  </si>
  <si>
    <t>Kajaba Peter, Mgr.</t>
  </si>
  <si>
    <t>rôzne štatistické metódy - Fakulta matematiky, fyziky
a informatiky UK BRATISLAVA</t>
  </si>
  <si>
    <t>zákon č. 201/2009 Z. z., zákon č. 364/2004 Z. z., zákon č. 7/2010, zákon č. 541/2004 Z. z., ratifikácia Konvencie Svetovej meteorologickej organizácie, zákon č. 146/2023 Z. z., zákon č. 143/1998 Z. z., zákon č. 321/2012 Z. z., zákon č. 205/2004 Z. z., Rámcový dohovor OSN o zmene klímy</t>
  </si>
  <si>
    <t>2084-00</t>
  </si>
  <si>
    <t>Monitoring a hodnotenie meteorologického a pôdneho sucha</t>
  </si>
  <si>
    <t>meteorologické údaje (2014-00, Chvíla)</t>
  </si>
  <si>
    <t>3094-00</t>
  </si>
  <si>
    <t xml:space="preserve">
Posudzovanie rizík prípravkov na ochranu rastlín a pomocných prípravkov v ochrane rastlín na povrchovú vodu a vzduch</t>
  </si>
  <si>
    <t xml:space="preserve">Čajková Henrieta, Ing. </t>
  </si>
  <si>
    <t>Döményová Jana, Ing.</t>
  </si>
  <si>
    <t>3221-00, výstupy z monitorovania kvality povrchovej vody, údaje o výskyte pesticídov v povrchovej vode; 3314-00, výstupy: údaje o výskyte pesticídov v podzemnej vode</t>
  </si>
  <si>
    <t>ÚKSÚP (koordinátor procesu autorizácie v SR v gescii MPRV SR):
Vstupy: usmerňujúce dokumenty a informácie, žiadosti o spracovanie odborných posudkov, podklady k posudzovaniu a odborná dokumentácia od žiadateľov,
VUVH:
Vstupy: vyhodnotené údaje z pôdnych štúdií,
Národné referenčné laboratórium pre pesticídy UVLF v Košiciach:
Vstupy: vyhodnotené výsledky z testov toxicity pre najcitlivejšie vodné organizmy v prípade nastavenia vhodných opatrení na zmiernenie rizika pri výpočte predpokladanej environmentálnej koncetrácie v povrchovej vode a dnovom sedimente.</t>
  </si>
  <si>
    <t xml:space="preserve">§ 7 zákona č. 405/2011 Z. z.,
§ 6 zákona č. 387/2013 Z. z.,
§ 4 zákona č. 201/2009 Z. z.
</t>
  </si>
  <si>
    <t>3194-00</t>
  </si>
  <si>
    <t xml:space="preserve">Národný register znečisťovania </t>
  </si>
  <si>
    <t>3064-00, údaje o znečisťujúcich látkach vo vypúšťanej odpadovej vode; 4204-00, NEIS, inventarizácia emisií základných znečisťujúcich látok v ovzduší, údaje o emisiách znečisťujúcich látok do ovzdušia</t>
  </si>
  <si>
    <t>SAŽP:
Vstupy: údaje z IS IPKZ, 
usmerňujúce dokumenty a informácie národného kontaktného bodu pre Protokol PRTR (reporting),
SIŽP:
IPKZ povolenia</t>
  </si>
  <si>
    <t>4004-00</t>
  </si>
  <si>
    <t>Referát medzilaboratórnych porovnávacích meraní</t>
  </si>
  <si>
    <t>Machaj Mária, Ing.</t>
  </si>
  <si>
    <t>Jurčovič Maroš, Bc.</t>
  </si>
  <si>
    <t>zákon č. 146/2023 Z. z., vyhl. č. 250/2023 Z. z., zákon č. 53/2023 Z. z., doplnok č. 1 k Štatútu SHMÚ č. 1609/93, príkaz ministra ŽP SR č. 1/1997</t>
  </si>
  <si>
    <t>4104-00</t>
  </si>
  <si>
    <t>Monitoring kvality ovzdušia</t>
  </si>
  <si>
    <t xml:space="preserve">Machaj Mária, Ing.,        Gerhátová Eva, Ing. 
</t>
  </si>
  <si>
    <t>Čaracký Ladislav, Ing.</t>
  </si>
  <si>
    <t>4124-00</t>
  </si>
  <si>
    <t>Skúšobné laboratórium</t>
  </si>
  <si>
    <t>Terézia Udvarosová, Ing.</t>
  </si>
  <si>
    <t>4104-00 (vzorky ovzdušia a atmosférických zrážok, Čaracký)</t>
  </si>
  <si>
    <t xml:space="preserve">zákon č. 146/2023 Z. z., vyhl. č. 250/2023 Z. z., zákon č. 53/2023 Z. z.
 </t>
  </si>
  <si>
    <t>4134-00</t>
  </si>
  <si>
    <t>Referenčné a kalibračné laboratórium prístrojov pre kvalitu ovzdušia</t>
  </si>
  <si>
    <t>Lengyel Jozef, Ing.</t>
  </si>
  <si>
    <t>objednávka služby (4104-00/ Čaracký, 4004-00/Jurčovič)</t>
  </si>
  <si>
    <t xml:space="preserve">metrologické zabezpečenie referenčných etalónov Kalibračného laboratória (Český hydrometeorologický ústav), akreditačné dohľady (SNAS), porovnávacie merania určené pre národné referenčné laboratóriá (Joint Research Centre;Státní zdravotní ústav a i.) </t>
  </si>
  <si>
    <t>zákon č. 146/2023 Z. z., vyhl. č. 250/2023 Z. z., zákon č. 53/2023 Z. z., doplnok č. 1 k Štatútu SHMÚ č. 1609/93</t>
  </si>
  <si>
    <t xml:space="preserve">4204-00 </t>
  </si>
  <si>
    <t>Národný emisný informačný systém</t>
  </si>
  <si>
    <t>zákon č. 146/2023 Z. z., zákon č. 190/2023 Z. z., smernica 2010/75/EÚ, smernica 2016/2284, smernica 2015/2193, dohovor o diaľkovom prenose znečisťujúcich látok prechádzajúcom hranicami štátov a jeho protokolov (CLRTAP)</t>
  </si>
  <si>
    <t>4224-00</t>
  </si>
  <si>
    <t>Inventarizácia emisií skleníkových plynov a znečisťujúcich látok do ovzdušia</t>
  </si>
  <si>
    <t>4264-00</t>
  </si>
  <si>
    <t>4224-00 (Horváth)</t>
  </si>
  <si>
    <t>zákon č. 309/2009 Z. z. (1.), vyhl. č. 271/2011 Z. z. (2.)</t>
  </si>
  <si>
    <t>7024-00</t>
  </si>
  <si>
    <t xml:space="preserve"> Monitoring rádioaktivity životného prostredia </t>
  </si>
  <si>
    <t>Dáta dávkového príkonu gama žiarenia z výmeny radiačných dát: Radiation Centre Vienna, Meteoservice Budapest, SÚJB Praha, Slovenské elektrárne a.s.</t>
  </si>
  <si>
    <t>7034-00</t>
  </si>
  <si>
    <t>Predpovede počasia a výstrahy</t>
  </si>
  <si>
    <t>Zaujec Pavol, Mgr.</t>
  </si>
  <si>
    <t>§ 5 a § 13 zákona č. 201/2009 Z. z., § 14 zákona č. 7/2010, § 28 zákona č. 541/2004 Z. z.; § 6 a § 7 vyhl. č. 388/2006 Z. z., ratifikácia Konvencie Svetovej meteorologickej organizácie; Národný havarijný plán SR pre prípad jadrovej havárie alebo radiačnej havárie;§12 a § 13 zákona č. 146/2023 Z. z., § 3 a § 16 vyhl. č. 198/2015 Z. z., dohovor č. 147/1947 Zb., § 11 zákona č.143/1998 Z. z.</t>
  </si>
  <si>
    <t xml:space="preserve">Stratégia implementácie európskych smerníc </t>
  </si>
  <si>
    <t>3131-00</t>
  </si>
  <si>
    <t>GIS - Implementácia európskych smerníc a slovenskej legislatívy</t>
  </si>
  <si>
    <t xml:space="preserve">Mihalkovič Pavol, Ing. (sekcia informatiky) &amp; Thalmeinerová Danka, Ing., CSc. (sekcia vôd) </t>
  </si>
  <si>
    <t xml:space="preserve">Paľušová Zuzana, RNDr. </t>
  </si>
  <si>
    <t>1504-00</t>
  </si>
  <si>
    <t>Prevádzka a rozvoj relevantných informačných systémov SHMÚ,koncepcia a vývoj informačných systémov SHMÚ</t>
  </si>
  <si>
    <t>Mihalkovič Pavol, Ing.</t>
  </si>
  <si>
    <t>zákon č. 305/2013 Z. z., zákon č. 95/2019 Z. z.,  a vyhl. č. 78/2020 Z. z.</t>
  </si>
  <si>
    <t>1514-00</t>
  </si>
  <si>
    <t>Systémové a technické zabezpečenie VT</t>
  </si>
  <si>
    <t>1524-00</t>
  </si>
  <si>
    <t xml:space="preserve">Národné telekomunikačné centrum
</t>
  </si>
  <si>
    <t>Mésarošová Zuzana, Ing.</t>
  </si>
  <si>
    <t>1534-00</t>
  </si>
  <si>
    <t>Rozvoj a prevádzka web SHMÚ</t>
  </si>
  <si>
    <t>vyhl. č. 78/2020 Z. z.</t>
  </si>
  <si>
    <r>
      <t xml:space="preserve">trvalá </t>
    </r>
    <r>
      <rPr>
        <strike/>
        <sz val="7"/>
        <color rgb="FF00B050"/>
        <rFont val="Arial"/>
        <family val="2"/>
        <charset val="238"/>
      </rPr>
      <t/>
    </r>
  </si>
  <si>
    <t xml:space="preserve">Mgr. Čaučík Pavol </t>
  </si>
  <si>
    <t>Iné zdroje* (Zdroj 46)</t>
  </si>
  <si>
    <t>Spolu sektor OVZDUŠIE</t>
  </si>
  <si>
    <t>Spolu  sektor INFORMATIKA</t>
  </si>
  <si>
    <t>Spolu  sektor VODA</t>
  </si>
  <si>
    <t>úloha trvá</t>
  </si>
  <si>
    <t>zákon č. 87/2018 Z. z., zákon č. 387/2002 Z. z., zákon č. 541/2004 Z. z., Konvencia o včasnom oznamovaní jadrovej nehody, rozhodnutie Rady ministrov ES č. 87/600/EURATOM, smernica 89/618/Euratom, medzinárodné dohody o výmene údajov zo systémov včasného varovania pred žiarením s EK, Rakúskom, Maďarskom a ČR</t>
  </si>
  <si>
    <t>Jalšovská Monika, Ing.</t>
  </si>
  <si>
    <t>3194-00 (časť údajov sa reportuje v rámci tejto úlohy do Európskeho registra)</t>
  </si>
  <si>
    <t>Predpokladané aktivity: Tvorba, pripomienkovanie metodík a priprava  podkladov pre aktualizácie manažmentu a  hodnotenia povodňových rizík, resp. legislatívy, účasť na relevantných vnútroštátnych a medzinárodných pracovných rokovaniach (napr. pracovnej skupiny Povodne v rámci CIS EK a pracovnej skupiny Protipovodoňová ochrana v rámci ICPDR)</t>
  </si>
  <si>
    <t>Predpokladané výstupy: Stanoviská, podklady, návrhy na zmeny Zákona 7/2010 a príslušných vyhlášok</t>
  </si>
  <si>
    <t xml:space="preserve">Stručná anotácia úlohy: Poskytovanie monitorovaných údajov, odborných posudkov, expertíz a štúdií o množstve a režime povrchových vôd na základe plnenia </t>
  </si>
  <si>
    <t xml:space="preserve">Stručná anotácia úlohy: Poskytovanie monitorovaných údajov, odborných posudkov, expertíz a štúdií o kvalite a kvantite podzemnej vody </t>
  </si>
  <si>
    <t xml:space="preserve">Stručná anotácia úlohy: Poskytovanie monitorovaných údajov, odborných posudkov, expertíz a štúdií o kvalite povrchovej vody </t>
  </si>
  <si>
    <t>Stručná anotácia úlohy: Zabezpečenie a prevádzka Predpovednej povodňovej služby</t>
  </si>
  <si>
    <t>Predpokladané aktivity: Generovanie a vydávanie  hydrologických predpovedí a výstrah a ďalších informácií uvedených vo výstupoch, založené na hydrologickom modelovaní a monitorovaní výsledkov hydrologického a meteorologického monitoringu; verifikácia predpovedí a výstrah; terénne merania snehovej pokrývky v pohoriach; účasť na konferenciách, seminároch, relevantných vnútroštátnych alebo medzinárodných stretnutiac; školenia; publikovanie odborných a vedeckých článkov; písanie správ; konzultácie s dodávateľmi a odberateľmi produktov a informácií; zvyšovanie kvality našich produktov a informácií</t>
  </si>
  <si>
    <t>Predpokladané výstupy: Denne tabuľky, grafy, mapy, hydrologické predpovede, 
Nepravidelne snehové mapy, hydrologické výstrahy, povodňové správy, 
polročne Situačné správy</t>
  </si>
  <si>
    <t>Stručná anotácia úlohy: Koordinácia práce podľa požiadaviek EK a EEA, ktoré sú v kompetencii SHMÚ za oblasť vody (množstvo, režim a kvalita povrchovej vody, kvantita a kvalita podzemnej vody, emisie do vody, biologické prvky kvality). Aktualizácia metodiky hodnotenia zraniteľných oblastí - časť povrchové vody a následné spracovanie podkladov a správy v zmysle požiadaviek  pre dusičnanovú smernicu  91/676/EHS (časť povrchové vody), pre EK. Pripomienkovanie dokumentov pre EK a EEA. Účasť v pracovnej skupine PM a NTG  ICPDR.</t>
  </si>
  <si>
    <t>Predpokladané aktivity:"Spracovanie údajov pre reporting pre EEA pre všetky dátové toky.
Aktualizácia metodiky revízie ZO, aktualizácia vrstiev GIS, vstupných údajov a vypracovanie správy pre EK.
Pripomienkovanie dokumentov pre EEA a EK na základe aktuálnych požiadaviek."</t>
  </si>
  <si>
    <t>Stručná anotácia úlohy: Vývoj a vylepšovanie operatívnej numerickej predpovede počasia ako modulárneho, automatizovaného systému aplikácií zabezpečujúcich operatívnu prevádzku numerického modelu ALADIN a produkciu numerickej predpovede počasia. Vývoj pravdepodobnostného  predpovedného systému A-LAEF. Vývoj nowcastingového predpovedného systému založeného na modeli ALADIN v režime RUC (Rapid Update Cycle) využívajúceho dostupné merania, aj z radarov.</t>
  </si>
  <si>
    <t>Predpokladané aktivity: Vývoj a testovanie meteorologických modelov, sw, modelových produktov; predspracovanie vstupov do modelov a postprocessing modelových výstupov; verifikácia; pracovné stáže; školenia; účasť na konferenciách, seminároch, relevantných vnútroštátnych alebo medzinárodných stretnutiach; publikovanie odborných a vedeckých článkov; písanie správ; dokumentovanie; spolupráca a komunikácia s vývojárskymi konzorciami, s odberateľmi</t>
  </si>
  <si>
    <t>Predpokladané výstupy: sw resp. zdrojový kód meteorologických numerických predpovedných modelov a systémov, ich konfigurácie;  iný sw a aplikácie potrebné pre spúšťanie modelov; priame modelové výstupy a produkty z nich odvodené; operatívne databázy; správy; odborné a vedecké články a publikácie; reanalýzy;  niektoré WWW stránky</t>
  </si>
  <si>
    <t>Stručná anotácia úlohy: Vývoj programov na diagnostiku, predpovedanie, testovanie detekčných metód nebezpečných prejavov počasia pre nowcasting, teda veľmi krátkodobú prepdoveď počasia, a ich vizualizáciu. Školenia meteorológov v nowcastingu.</t>
  </si>
  <si>
    <t>Predpokladané aktivity: Vývoj nowcastingového systém; testovanie nowcastingových produktov; vizualizácie informácií a produktov pre nowcasting; modifikácie podmienok vydávania výstrah; zber informácií o nebezpečných prejavoch počasia spadajúcich pod nowcasting; školenia; publikovanie odborných a vedeckých článkov; účasť na konferenciách, seminároch, relevantných vnútroštátnych alebo medzinárodných stretnutiach</t>
  </si>
  <si>
    <t>Predpokladané výstupy: sw resp.zdrojový kód nowcastingového systému INCA a RUC; vizualizácie výstupov nowcastingových systémov, staničných meraní, meraní radarov, družíc a detekcie bleskov v spolupráci s odborom dištančné merania; metodika a limity na vydávanie výstrah; interné školenia meteorológov, iný softvér a aplikácie pre nowcasting (resp. predpovede na 0 až 6 hodín); operatívne databázy; odborné a vedecké články a publikácie; reanalýzy prípadov nebezpečných prejavov počasia</t>
  </si>
  <si>
    <t>Stručná anotácia úlohy: Zabezpečenie a koordinácia prevádzky jednotlivých pozorovacích objektov štátnej meteorologickej siete. Autorizované údaje a ročenky z meraní a pozorovaní.</t>
  </si>
  <si>
    <t>Predpokladané aktivity:správa a prevádzka monitorovacích objektov štátnej meteorologickej siete, opravy a údržba meradiel a meracích systémov, kalibrácie meradiel, školenia a overovanie odbornej spôsobilosti</t>
  </si>
  <si>
    <t>Predpokladané výstupy: databáza údajov, ročenky, hodnotiace správy, správy pre medzinárodnú výmenu údajov, údaje na web portáli. Kalibračné certifikáty kalibrovaných meradiel, metodiky kalibrácií, validačné procesy, medzilaboratórne porovnania, metrologické zabezpečenie etalónov, metrologické výkony na základe požiadaviek zákazníkov</t>
  </si>
  <si>
    <t>Stručná anotácia úlohy: Spracovanie a analýza nameraných meteorologických údajov, poskytovanie klimatologických služieb, vydávanie štúdií, expertíz a odborných posudkov.</t>
  </si>
  <si>
    <t>Predpokladané výstupy: • Meteorologické, klimatologické, agrometeorologické a fenologické posudky, expertízy a štúdie
• Meteorologické, klimatologické, agrometeorologické a fenologické informácie a produkty
• Údaje v medzinárodných a svetových databázach a centrách 
• Týždenné, mesačné, sezónne a ročné správy a spravodajstvá
• Mediálne výstupy, osvetová a edukačná činnosť v oblasti klimatológie a fenológie
• Klimatologická a zrážkomerná ročenka
• 12 čísel Bulletinu Meteorológia a klimatológia
• Metodiky a usmernenia riešenia meteorologických, klimatologických, agrometeorologických a fenologických posudkov
• Implementované a verifikované nové produkty
• Hodnotenia klimatických podmienok kúpeľných miest
Výstupy úlohy slúžia aj pre tvorbu národných správ o zmene klímy.</t>
  </si>
  <si>
    <t>Predpokladané výstupy: •Posudky na možný nepriaznivý účinok  prípravkov na ochranu rastlín a pomocných prípravkov v ochrane rastlín v  povrchovej vode (cca 150)
•Posudky na možný nepriaznivý účinok prípravkov na ochranu rastlín a pomocných prípravkov v ochrane rastlín vo vzduchu (cca 150)
•Prehodnotenie účinných látok na úrovni EÚ (na účely schválenia alebo obnovenia schválenia)
• Priebežná aktualizácia relevantných pesticídov sledovaných v pitnej vode a pre environmentálne hodnotenie dopadu v povrchovej vode
• podklady pre MŽP SR a MPRV SR v súlade s požiadavkami smernice  Smernice Európskeho parlamentu a Rady 2009/128/ES</t>
  </si>
  <si>
    <t>Stručná anotácia úlohy: Vedenie Národného registra znečisťovania                                      
Zber, elektronické spracovanie a validácia ročných oznamovaných  údajov; 
Príprava reportovania do E-PRTR a sprístupnenie údajov verejnosti podľa čl. 7 nariadenia EPaR č. 166/2006</t>
  </si>
  <si>
    <t xml:space="preserve">Stručná anotácia úlohy: Analýzy vzoriek z národnej monitorovacej siete KO a programu EMEP. Účasti v porovnávacích testoch spôsobilosti. 
Interné audity a preskúmanie manažmentom podľa požiadaviek normy ISO/IEC 17025.   
</t>
  </si>
  <si>
    <t>Predpokladané výstupy: Výsledky analýz vzoriek z národnej monitorovacej siete KO a programu EMEP.
Výsledky porovnávacích testov spôsobilosti.   
Výsledky interných auditov a preskúmaní manažmentom podľa požiadaviek normy ISO/IEC 17025.   
Situačná správa o činnosti za 1. polrok. Koncoročná situačná správa.</t>
  </si>
  <si>
    <t>Stručná anotácia úlohy: Vedenie Národného emisného informačného systému (NEIS), koordinácia technickej agendy, kontrola údajov, spracovanie údajov, tvorba špecifických exportov.</t>
  </si>
  <si>
    <t>Predpokladané výstupy: reporting pre EK, podkladové správy, funkčná databáza, funkčný informačný systém.</t>
  </si>
  <si>
    <t>Predpokladané výstupy: emisné inventúry skleníkových plynov a znečisťujúcich látok, účty emisií do ovdzušia</t>
  </si>
  <si>
    <t>Stručná anotácia úlohy: Prevádzka monitorovacej siete dávkového príkonu gama žiarenia a poskytovanie operatívnych informácií zo siete včasného varovania pred žiarením.</t>
  </si>
  <si>
    <t>Stručná anotácia úlohy: Tvorba a publikovanie predpovedí počasia a výstrah na nebezpečné poveternostné javy na základe sledovania a analyzovania stavu a zmien počasia na Slovensku i v okolitých krajinách a všetkých dostupných údajov  z dostupných lokálnych a globálnych numerických predpovedných modelov.</t>
  </si>
  <si>
    <t>Predpokladané aktivity: Generovanie a vydávanie meteorologických predpovedí a výstrah, založené na meteorologickom modelovaní a monitorovaní výsledkov meteorologického monitoringu; verifikácia predpovedí a výstrah; konzultácie s dodávateľmi a odberateľmi produktov a informácií; administrácia produkčných IT systémov odboru 401 a 403; archivácia; spracovanie a vizualizovanie používaných dát a výstupov; tvorba a úpravy vlastného sw; zvyšovanie kvality produktov a informácií; účasť na konferenciách, seminároch a na relevantných vnútroštátnych a medzinárodných stretnutiach; školenia</t>
  </si>
  <si>
    <t>Predpokladané výstupy: Predpovede a analýzy meteorologických prvkov a javov, výstrahy na nebezpečné poveternostné javy (textová, grafická, tabuľková, hlasová, obrazová forma, v špeciálnych dátových formátoch ako GRIB, JSON, HTML, CAP, atď.), databázy, aplikačný sw a konfiguračné scripty na prevádzku produkčných systémov odboru 401 a 403</t>
  </si>
  <si>
    <t>Predpokladané výstupy: Mapové produkty (mapové výstupy, mapové služby, GIS vrstvy, textové správy) pre: 
MŽP SR, Európska komisia, Európska agentúra ŽP (EEA), Štátna správa, samospráva, verejnosť, Vodohospodárske organizácie, SAŽP, Pracovné skupiny a pracovné podskupiny Implementácie RSV v SR, Medzinárodná komisia pre ochranu Dunaja (ICPDR). Zabezpečiť v oblasti INSPIRE prepojenie s aktivitami a výstupmi projektu  "Optimalizácia dátových tokov v oblasti kvantity a kvality vody"              Aktualizované povodia SR</t>
  </si>
  <si>
    <t>Stručná anotácia úlohy:  Vnútroštátna a medzinárodná výmena meteorologických, hydrologických, klimatologických a envinronmentálnych informácií v zmysle doporučení Svetovej meteorologickej organizácie (WMO) a požiadaviek užívateľov a prevádzka Helpdesku v režime nepretržitej prevádzky. Zabezpečenie vnútroštátnej a medzinárodnej výmeny meteorologických, hydrologických, klimatologických a envinronmentálnych informácií v zmysle odporúčaní Svetovej meteorologickej organizácie a požiadaviek používateľov v režime nepretržitej prevádzky. Zabezpečenie opráv a požiadaviek na IKT cez Helpdesk.</t>
  </si>
  <si>
    <t>Predpokladané výstupy: Medzinárodná výmena meteorologických, hydrologických, klimatologických a envinronmentálnych informácií v zmysle doporučení Svetovej meteorologickej organizácie (WMO) a požiadaviek užívateľov v režime nepretržitej prevádzky.</t>
  </si>
  <si>
    <t>Stručná anotácia úlohy: Rozvoj, údržba a prevádzka webovej stránky www.shmu.sk a taktiež mobilnej verzie stránky SHMÚ</t>
  </si>
  <si>
    <t>Predpokladané výstupy: www.shmu.sk</t>
  </si>
  <si>
    <t xml:space="preserve">zazmluvnené akreditované laboratória,
Slovenský metrologický ústav, Slovenská legálna metrológia:
Vstupy: kalibračné listy.    </t>
  </si>
  <si>
    <t>Molnár Ľudovít Mgr.(časť kvantita) &amp; 
Ľuptáková Andrea, Mgr. (časť kvalita)</t>
  </si>
  <si>
    <r>
      <t xml:space="preserve">3524-00, odbery podzemnej vody; 3224-00, hodnotenie využiteľných množstiev v HG rajónoch a útvaroch podzemnej vody; 3241-00, požiadavky na zmeny v programe monitorovania vôd; 2014-02, merania a pozorovania na meteorologických a zrážkomerných staniciach, údaje o zrážkach a teplotách pre hodnotenie sucha; 3064-00, údaje z monitorovania kvality PzV, tabuľky prekročení limitných hodnôt definovaných vyhláškou MZ SR č. 91/2023 Z. z., </t>
    </r>
    <r>
      <rPr>
        <strike/>
        <sz val="7"/>
        <rFont val="Arial"/>
        <family val="2"/>
        <charset val="238"/>
      </rPr>
      <t xml:space="preserve"> </t>
    </r>
    <r>
      <rPr>
        <sz val="7"/>
        <rFont val="Arial"/>
        <family val="2"/>
        <charset val="238"/>
      </rPr>
      <t xml:space="preserve">a prahových hodnôt podľa NV č. 282/2010 Z. z. spracované pre kvartérne a predkvartérne útvary PzV; 2084-00, klimatologické hodnotenie                                                                                                                                                                                                           </t>
    </r>
  </si>
  <si>
    <r>
      <rPr>
        <sz val="7"/>
        <rFont val="Arial"/>
        <family val="2"/>
        <charset val="238"/>
      </rPr>
      <t>Durec Martin, Bc</t>
    </r>
    <r>
      <rPr>
        <strike/>
        <sz val="7"/>
        <rFont val="Arial"/>
        <family val="2"/>
        <charset val="238"/>
      </rPr>
      <t xml:space="preserve">. </t>
    </r>
  </si>
  <si>
    <t>SVP, š.p.:
Vstupy: údaje z manipulácii na VN
Povodie Morava - ČR 
Klimatologickí služba - Zrážky, výpar z vodných nádrží</t>
  </si>
  <si>
    <t xml:space="preserve"> Krúg Adriana, Ing.</t>
  </si>
  <si>
    <t>4204-00 (Jalšovská) + 4264 (Horváth) + odbor 201 (Kajaba OKS)</t>
  </si>
  <si>
    <t>EÚ legislatíva, zákon č. 146/2023 Z. z., medzinárodné právne dokumenty (zmluvy, protokoly)</t>
  </si>
  <si>
    <t>Bulák Peter, Ing.</t>
  </si>
  <si>
    <t xml:space="preserve">Oznamovanie údajov a evidencia práv a povinností vyplývajúcich z rozhodnutí orgánov štátnej vodnej správy o povrchovej vode
</t>
  </si>
  <si>
    <t>Stručná anotácia úlohy: Oznamovacia povinnosť o nakladaní s povrchovou vodou, spracovanie, vyhodnotenie a archivácia oznamovaných údajov o odberoch povrchovej vody a o vypúšťaní odpad. vôd do povrch. vôd. Evidencia práv a povinností vyplývajúcich z rozhodnutí orgánov štátnej vodnej správy.</t>
  </si>
  <si>
    <t>Oznamovanie údajov a evidencia práv a povinností vyplývajúcich z rozhodnutí orgánov štátnej vodnej správy o podzemnej vode</t>
  </si>
  <si>
    <t>Stručná anotácia úlohy:  Oznamovacia povinnosť o nakladaní s podzemnou vodou, spracovanie, vyhodnotenie a archivácia oznamovaných údajov o odberoch podzemnej vody, o vypúšťaní odpad. vôd do podzem. vôd a oznamovanie údajov o zistených zdrojoch podzem.vody. Evidencia práv a povinností vyplývajúcich z rozhodnutí orgánov štátnej vodnej správy.</t>
  </si>
  <si>
    <t xml:space="preserve">  Hodnotenie kvality vody v chránených vodohospodárskych oblastiach</t>
  </si>
  <si>
    <t>Kršáková Petra, Mgr.,  Szemesová Janka, Ing., PhD.</t>
  </si>
  <si>
    <t xml:space="preserve">Stručná anotácia úlohy: Komplexná prevádzka monitoringu meteorologického a pôdneho sucha na Slovensku. Monitoring dopadov sucha na poľnohospodárstvo, ovocinárstvo a lesníctvo. • Implementácia nových postupov a produktov v rámci monitoringu meteorologického a pôdneho sucha.
Zabezpečenie plnenia Akčného plánu na riešenie dôsledkov sucha a nedostatku vody.
</t>
  </si>
  <si>
    <t>Kategória</t>
  </si>
  <si>
    <t>Generálny riaditeľ sekcie zmeny klímy a ochrany ovzdušia</t>
  </si>
  <si>
    <t>Spolu hlavné úlohy (voda, ovzdušie, informatika, projekt)</t>
  </si>
  <si>
    <t>Labudová Lívia, Mgr., PhD.</t>
  </si>
  <si>
    <r>
      <t>Slivová Valéria, RNDr. PhD</t>
    </r>
    <r>
      <rPr>
        <strike/>
        <sz val="7"/>
        <rFont val="Arial"/>
        <family val="2"/>
        <charset val="238"/>
      </rPr>
      <t>.</t>
    </r>
  </si>
  <si>
    <t>Predpokladané výstupy: • správa Vodohospodárska bilancia množstva podzemnej vody za rok 2024
• správa Vodohospodárska bilancia kvality podzemnej vody za rok 2024</t>
  </si>
  <si>
    <t>Stručná anotácia úlohy: Hodnotenie kvantitatívneho stavu útvarov podzemnej vody na národnej a cezhraničnej úrovni a príprava podkladov k plánom manažmentu povodí.</t>
  </si>
  <si>
    <t>Bludovič Martin, Ing.</t>
  </si>
  <si>
    <t>§ 6 ods. 5 a 6,  § 29 ods. 2 písm. c)  zákona č. 364/2004 Z. z. v znení neskorších predpisov (vodný zákon) v spojitosti s § 20, § 22 a § 25 ods. 1 písm. c) vyhlášky č. 418/2010 Z. z.; 
AP na ochranu vody v CHVO ŽO;
Envirostratégia 2030 (opatrenie ES2030 ID 288)</t>
  </si>
  <si>
    <t>Predpokladané výstupy: • Aktualizácia databázy využívania podzemnej vody za rok 2024
• Aktualizácia registra a katalógu odberateľov podzemnej vody za rok 2024,
• Podklady pre spoplatnenie odberov podzemnej vody za rok 2024.   Evidencia práv a povinností vyplývajúcich z vodoprávnych rozhodnutí.</t>
  </si>
  <si>
    <t xml:space="preserve">Stručná anotácia úlohy: Výskum zmeny klímy.
Tvorba špecializovaných a historických databáz pre analýzu dôsledkov zmeny klímy.
Rezortná a mimorezortná spolupráca na výskumných a vývojových úlohách, vrátane vytvorenia mapového servisu nad mapovými vrstvami ku klimatickým scenárom 2050 a 2100.
Spolupráca s Národnou komisiou GFCS, Copernicus, Eumetnet, WMO, regionálnym klimatologickým centrom RA VI WMO a so SAŽP pri napĺňaní a aktualizácii web stránky www.klima-adapt.sk.
</t>
  </si>
  <si>
    <t>Predpokladané aktivity: Realizácia nových projektov financovaných z OP Slovensko - rozšírenie NMSKO a výmena zastaraných prístrojov...</t>
  </si>
  <si>
    <t>Stručná anotácia úlohy: Plnenie povinnosti vyplývajúcich zo Smernice Európskeho parlamentu a rady (EÚ) 2019/1024 z 20. júna 2019 o otvorených dátach a opakovanom použití informácií verejného sektora  a vykonávacieho nariadenia komisie EÚ č. 2023/138, ktorým sa stanuje zoznam konkrétnych súborov údajov s vysokou hodnotou a podmienky ich uverejňovania a opakovaného použitia.</t>
  </si>
  <si>
    <t>1501-00</t>
  </si>
  <si>
    <t>Stručná anotácia úlohy: Implementácia európskych smerníc a slovenskej legislatívy podľa požiadaviek jednotlivých užívateľov na národnej a medzinárodnej úrovni zabezpečením spracovania a poskytnutia priestorových údajov prostredníctvom technológie GIS na základe národných a medzinárodných legislatívnych, metodických dokumentov.  Spresnené povodia na určitej časti SR. Úloha vyplýva z potreby aktualizovať vrstvy povodí (sú generované z podkladov vodohospodárskych máp (VHM) v M 1:50 000) tak, aby nové povodia hydrologicky korešpondovali s pripravovanou vrstvou riečnej siete (v gescii SVP podľa vyhl. MŽP SR č. 242/2016 Z. z.).</t>
  </si>
  <si>
    <t>OpenData</t>
  </si>
  <si>
    <t xml:space="preserve">Právnické a fyzické osoby, ktoré  v  zmysle zákona č. 364/2004 Z. z. majú ročnú oznamovaciu povinnosť nahlasovať údaje o nakladaní s vodami,
orgány štátnej vodnej správy: údaje z vodoprávnych povolení nahrávané do SEoV v zmysle zákona č. 364/2004 Z. z. </t>
  </si>
  <si>
    <t>zákon č. 146/2023 Z. z., vyhl. č. 250/2023 Z. z.,
smernica EPaR 2024/88/ES,
European Monitoring and Evaluation Programme (EMEP)</t>
  </si>
  <si>
    <t>Predpokladané aktivity: Úloha nie je finančne ani kapacitne zabezpečená.</t>
  </si>
  <si>
    <t>Stručná anotácia úlohy: Zber, nahrávanie, validácia, archivácia a spracovanie údajov o kvalite PV do centrálnej databázy podľa Programu monitorovania vôd; 
Hodnotenie kvality povrchovej vody za uplynulý rok;
Dunajská ročenka TNMN (ICPDR);
Spolupráca pri aktualizácii zoznamu špecifických relevantných látok pre Slovensko.</t>
  </si>
  <si>
    <t xml:space="preserve">3221-00, výstupy z monitorovania kvality povrchovej vody riešiteľka: Ing.L. Mrafková,PhD., príprava a validácia údajov pre spracovanie hodnotenia kvality povrchovej vody a trendov, spracovanie príslušných kapitol textovej časti správy o CHVO.                                                          
Poskytnutie informácií o bodových zdrojoch znečistenia evidovaných v DB SEOV (Súhrnná evidencia o vodách) riešiteľka Ing. Jana Škôrňová.
3114-00 Monitorovanie množstva povrchovej vody riešiteľka Ing. Zuzana Danáčová, PhD., Ing. Tomáš Borároš;  Vstupy: Aktualizácia spracovania hydrologických pomerov v textovej časti Správy o CHVO.
3314-00 Monitorovanie množstva a kvality podzemnej vody riešiteľka Ing. A. Ľuptáková; 
Vstupy: Príprava a validácia údajov pre spracovanie hodnotenia kvality podzemných vôd a trendov; Spracovanie príslušných kapitol textovej časti Správy o CHVO.
riešiteľka RNDr. Valéria Slivová, PhD; Vstupy: Spracovanie a aktualizácia hydrogeologického zhodnotenia CHVO v textovej časti Správy o CHVO. 
</t>
  </si>
  <si>
    <t>1544-00</t>
  </si>
  <si>
    <t>Desktop výpočtovej techniky</t>
  </si>
  <si>
    <t xml:space="preserve">Plán hlavných úloh SHMÚ na rok 2026 -  sektor VODA </t>
  </si>
  <si>
    <t>Plán hlavných úloh SHMÚ na rok 2026 - sektor OVZDUŠIE</t>
  </si>
  <si>
    <t xml:space="preserve">Plán hlavných úloh SHMÚ na rok 2026 - sektor INFORMATIKA </t>
  </si>
  <si>
    <t>Droščín Miloš, Ing.</t>
  </si>
  <si>
    <t xml:space="preserve"> trvalá</t>
  </si>
  <si>
    <t>Predpokladané výstupy:  rozšírenie množiny publikovaných dát, zvýšenie ich kvality, vytvorenie REST-API aplikacie.</t>
  </si>
  <si>
    <t>Predpokladané aktivity: Implementácia európskych smerníc a slovenskej legislatívy podľa požiadaviek jednotlivých užívateľov na národnej a medzinárodnej úrovni</t>
  </si>
  <si>
    <t>Drozdíková Kristína,Ing.</t>
  </si>
  <si>
    <t>Stručná anotácia úlohy: Zabezpečenie prevádzky a nevyhnutného rozvoja relevantných čiastkových informačných systémov SHMÚ (GIS - Geografický informačný systém, HIS - Hydrologický informačný systém, KMIS - Klimatologický informačný systém, EIS - Ekonomický informačný systém, Personálny a mzdový informačný systém, Dochádzkový a stravný systém ID.EST, Registratúra, IS SEoV2 - Súhrnná evidencia o vodách 2, OpDaTok - Optimalizácia datových tokov, atď.). Postupná integrácia čiastkových informačných systémov SHMÚ. Úloha zabezpečuje funkčnosť a rozvoj infromačných systémov SHMÚ, ktorých existencia je legislatívne podmienená najmä v oblasti referenčných registrov.</t>
  </si>
  <si>
    <t>Predpokladané aktivity: Prevádzkovanie a rozvoj relevantných informačných systémov SHMÚ</t>
  </si>
  <si>
    <t>Predpokladané výstupy: Služba pre všetkých zamestnancov SHMÚ.
Prevádzka podporných ekonomických informačných systémov.
Prevádzka produkčných informačných systémov.
Zabezpečovanie správy užívateľov a prístupu k aplikáciám.
Nahrávanie údajov do produkčných databáz.
Správa licencií SHMÚ
Korekcie dát v jednotlivých databázach</t>
  </si>
  <si>
    <t>Borecký Martin, Mgr.</t>
  </si>
  <si>
    <t xml:space="preserve">Od všetkých úsekov:
• Plán zavádzania nových systémov
• Plán rušenia existujúcyh systémov
• Plánované zmeny v existujúcych systémoch
</t>
  </si>
  <si>
    <t>Stručná anotácia úlohy: Technické a systémové zabezpečenie servrov, sieťových komponentov, pracovných staníc a periférnych zariadení k nim prislúchajúcich (výpočtovej, komunikačnej a kancelárskej techniky). Úloha zabezpečuje funkčnosť a prevádzku informačných systémov SHMÚ, ktorých existencia je legislatívne podmienená. Zároveň zabezpečuje funkčnosť komunikačnej techniky.</t>
  </si>
  <si>
    <t xml:space="preserve">Predpokladané aktivity:• Výmena zálohovacieho servera aj so zálohovacím softvérom
• Výmena serverov virtualizačného prostredia aj s príslušným softvérom
• Výmena firewallu a príslušnej sieťovej infraštruktúry
• Obnova licencií produkčného diskového poľa
• Vytvorenie Disaster recovery lokality
</t>
  </si>
  <si>
    <t>Predpokladané výstupy: Zabezpečovanie prevádzky zložitých počítačových sietí typu WAN a LAN, realizovanie zmien konfigurácie v aktívnych sieťových prvkoch podľa oprávnených požiadaviek užívateľov siete, monitorovanie, analýza chýb a údržba v rámci aktívnych sieťových prvkov sietí SHMÚ, zabezpečovanie prevádzky počítačových sietí, realizovanie zmien konfigurácie v aktívnych sieťových prvkoch podľa oprávnených požiadaviek užívateľov siete.
Plánovanie v oblasti správy serverov s OS Linux a Windows,
Prevádzka serverových systémov na linuxovej a Windowsovej platforme, ich inštalácie a softvérové zabezpečenie, zálohovanie serverov, správa,  virtualizácie, virtualizácia serverov a pracovných staníc, správa diskového poľa a serverovskej infraštruktúry.
Inštalácia koncových zariadení a údržba OS a určeného SW na pracovných staniciach, kontrola EPS SHZ a nahlasovanie nedostatkov zodpovednej organizácii, kontrola el. napájania (aj záložného) v technologických miestnostiach IT, Káblová sieťová infraštruktúrá a pripájanie koncových zariadení v nej,</t>
  </si>
  <si>
    <t xml:space="preserve">Údaje vstupujúce do medzinárodnej a vnutroštátnej výmeny, predovšetkým z jednotlivých odborných úsekov SHMÚ.  (TAF, METAR, SIGMET, SYNOP,  radiačné dáta, ....)
</t>
  </si>
  <si>
    <t xml:space="preserve">Zabezpečenie medzinárodných a vnútroštátnych dôhod. </t>
  </si>
  <si>
    <t xml:space="preserve">Predpokladané aktivity: správa message switching system (Moving Weather) a výkon jednotlivých aktivít vyplývajúcich zo zmlúv a požiadaviek WMO,
• Zabezpečenie nepretržitej prevádzky aplikácie pre prenos dát a zabezpečuje prevádzku telekomunikačného centra v nadväznosti na plnenie úloh vnútroštátnej a medzinárodnej výmeny informácií v rámci pridelenej smeny
• Analyza a lokalizácia chyby prenosu dát
• Analyza nespracovaných meteorologickýc a hydrologických správ, ako aj správy z oblasti čistoty ovzdušia,
• Preveruje distribúcie správ s odbornými pracoviskami SHMÚ a profesionálnymi pozorovacími stanicami
• Sledovanie prenosu dát pre externých užívateľov (RTH Viedeň, Letové prevádzkové služby SR, Armáda SR, Úrad jadrového dozoru, Slovenský plynárenský priemysel, Povodia...), v prípade poruchy riešenie vzniknutého problému
• Spracovávanie neštandardných správ zo zahraničných telekomunikačných centier
• Zabezpečenie povinností v rámci prvého kontaktu pre Helpdesk
• Zabezpečenie dohľadu nad monitoringom dátového centra
- Implementácia WIS 2 modulu 
 </t>
  </si>
  <si>
    <t>Drozdíková Kristína, Ing.</t>
  </si>
  <si>
    <t>Predpokladané aktivity: úprava existujúceho webového sídla, príprava projektu nového webového sídla</t>
  </si>
  <si>
    <t>Zabezpečenie IT podpory pre pracovníkov SHMÚ, funkčnosť základných IT nástrojov, ktoré slúži na výkon práce jednotlivých zamestnancov, tiež zabezpečenie podporných systémov dátového centra.</t>
  </si>
  <si>
    <t>Stručná anotácia úlohy: Zabezpečenie IT podpory pre pracovníkov SHMÚ, funkčnosť základných IT nástrojov, ktoré slúži na výkon práce jednotlivých zamestnancov, tiež zabezpečenie podporných systémov dátového centra.</t>
  </si>
  <si>
    <t>Predpokladané aktivity: 
• správa a údržba HW (počítače, tlačiarne, mobilné zariadenia, ...)
• inštalácie a aktualizácie SW, správa interných aplikácií
• technická podpora zamestnancov, riešenie bežných užívateľských problémov
• správa active directory a prístupov do interných systémov
• správa audiovizuálnych technológií v konferenčných miestnostiach (zvukové a videokonferenčné systémy)
• správa podporných systémov IT sál (UPS, klimatizačné zariadenia, samohasiace zariadenia)
• evidencia HW a softvérových licencií
• komunikácia s dodávateľmi a servisnými strediskami, realizácia obstarania HW
• reporting vzniknutých požiadaviek
• tvorba návodov a používateľskej dokumentácie</t>
  </si>
  <si>
    <t xml:space="preserve">Predpokladané výstupy: zazbezpečenie potrebného vybavenia IKT a funkčnosti základných pracovných staníc a podporných systémov dátového centra </t>
  </si>
  <si>
    <t xml:space="preserve">Stručná anotácia úlohy: Tvorba, pripomienkovanie metodik a priprava  podkladov pre aktualizácie manažmentu a  hodnotenia povodňových rizík. 
</t>
  </si>
  <si>
    <t>3114-00 Borároš, výsledky hydrologického monitoringu povrchovej vody; 2014-00 Chvíla, výsledky meteorologického monitoringu, výsledky monitorovania a IS z POVAPSYS; 7034-00 - P. Zaujec, 7043-00 - M. Belluš a 7053-00 - M. Šinger, meteorologické predpovede, výstrahy i analýzy; 1504-00 Drozdíková, funkčnosť informačných systémov, najmä HIS, 1514-00 Borecký, funkčnosť dátových prenosov, serverov, pracovných PC</t>
  </si>
  <si>
    <t>Lacena Šimon, Ing.</t>
  </si>
  <si>
    <t>výsledky meteorologického monitoringu (úloha 2014-00 - B. Chvíla), výsledky monitornigu a systémov POVAPSYS, funkčnosť informačných systémov, najmä režijných - dochádzkový (úloha 1504-00 Drozdíková), funkčnosť dátových prenosov, serverov, PC a Notebookov (úloha 1514-00 - Borecký), výsledky meteorologického monitoringu v zahraničí (úloha 1524-00 - Mesárošová)</t>
  </si>
  <si>
    <t>výsledky meteorologického monitoringu a niektoré aplikácie na zobrazovanie dištančných meraní (úloha 2014-00 - B. Chvíla), výsledky monitornigu a systémov POVAPSYS, funkčnosť informačných systémov, najmä režijných - napr. dochádzkový (úloha 1504-00 Drozdíková), funkčnosť dátových prenosov, serverov, PC a Notebookov (úloha 1514-00 - Borecký), výsledky meteorologického monitoringu v zahraničí (úloha 1524-00 - Mesárošová), výstupy - napr. dáta,zdrojové kódy, aplikácie, produkty (úloha 7043-00 - M. Belluš)</t>
  </si>
  <si>
    <t>výsledky meteorologického monitoringu (úloha 2014-00 - B. Chvíla), výsledky monitornigu a systémov POVAPSYS, funkčnosť informačných systémov, najmä režijných - napr.  dochádzkový (úloha 1504-00 Drozdíková), funkčnosť dátových prenosov, serverov, PC a notebookov (úloha 1514-00 - Borecký), výsledky meteorologického monitoringu v zahraničí (úloha 1524-00 Mesárošová), hydrologické predpovede a výstrahy (úloha 7064-00 -D. Lešková), výsledky meteorologických modelov a predpovedných systémov (úloha 7043-00 -M. Belluš a úloha 7053-00 M. Šinger)</t>
  </si>
  <si>
    <t xml:space="preserve">výstupy zo zahraničných meteorologických modelov, vrátane okrajových a inicializačných polí pre náš operatívny model/predpovedný systém  resp. nami vyvíjané modely a systémy - z modelu IFS, ktorý prevádzkuje ECMWF, z modelu Arpege prevádzkovaného v MeteoFrance, zálohy týchto dát z rakúskeho ústavu ZAMG, z modelu ICON prevádzkovaného v DWD (Deutche Wetter Dienst), z modelov členov združenia RC LACE, z modelu GEFS, predspracované meteorologické merania pre náš model/predpovedný systém, modely z medzinárodnej databázy v maďarskom ústave Hungaromet, zahraničné výstrahy agregované projektom združenia EUMETNET (EMMA) </t>
  </si>
  <si>
    <t xml:space="preserve">vstup-hodnotenie meteorologického a pôdneho sucha – 2084-00, M. Turňa
vstup–databáza klimatologických údajov – 2014-00, B. Chvíla; 
vstup-databáza gridovaných klimatologických údajov, 9478-00, K. Mikulová, 9568-00, K. Mikulová, 9047-00, K. Szabóová
</t>
  </si>
  <si>
    <t xml:space="preserve">vstup-Modelované hodnoty evapotranspirácie,  KAFZM FMFI UK
vstup-Projekcie globálnych a regionálnych klimatických modelov, COPERNICUS
</t>
  </si>
  <si>
    <t>dátové prenosy (1514-00, Borecký, 1524-00, Mésarošová), prevádzka DB KMIS a KOaK (1504-00, Drozdíková), web na zverejňovanie údajov (1534-00, Drozdíková), portál otvorených dát (1501-00, Droščín)</t>
  </si>
  <si>
    <t xml:space="preserve">vstup - hodnotenie meteorologického a pôdneho sucha (2084-00, Labudová)
vstup - dáta zo štátnej meteorologickej siete (2014-00, Chvíla); 
vstup - hodnotenie stavu a zmeny klímy a jej dôsledkov, tvorba operatívnych normálov klimatologických prvkov, metodika a tvorba databáz gridovaných údajov vybraných klimatických charakteristík a prvkov, výskum mestského ostrova tepla (2023-00, Mikulová);
vstup -výstrahy na nebezpečné poveternostné javy (7034-00, Zaujec);
vstup - hodnotenia povodňového rizika (7071-00, Wendlová); 
vstup - hodnotenie množstva a režimu povrchových vôd (3624-00, Lovásová); </t>
  </si>
  <si>
    <t>Predpokladané aktivity: Poskytovanie hystorických, a aktuálnych klimatologických údajov, poskytovanie informácií pre média a verejnosť, pravidelné vydávanie Bulletinu MaK, tvorba klimatologickej a zrážkomerenej ročenky, zasielanie údajov do európskych a svetových centier, zasielanie údajov na štatistický úrad SR</t>
  </si>
  <si>
    <t>Údaje o využiteľnej vodnej kapacite/VÚPOP, spracovanie údajov (CzechGlobe Brno), dopady sucha (Lesy SR, š. p., ÚKSUP, Vojenské lesy a majetky SR, š.p.)</t>
  </si>
  <si>
    <t>zákon č. 201/2009 Z. z., Rámcový dohovor OSN o zmene klímy, Akčný plán SR na riešenie dôsledkov sucha a nedostatku vody, dohoda o vzájomnej spolupráci medzi SHMÚ a CzechGlobe, dohoda o vzájomnej spolupráci medzi SHMÚ a Lesy SR, š. p., dohoda o spolupráci medzi SHMÚ a Vojenskými lesmi a mejetkami SR, š. p., dohoda o spolupráci medzi SHMÚ a ÚKSUP</t>
  </si>
  <si>
    <t xml:space="preserve">Predpokladané aktivity: Pravidelný monitoring meteorologického a podneho sucha a jeho dopadov na poľnohospodárstvo, ovocinárstvo a lesníctvo. Organizácia seminárov pre reportérov sucha, tvorba mediálnych výstupov týkajúcich sa výskytu sucha, skvalitňovanie existujúcich mapových produktov monitoringu sucha </t>
  </si>
  <si>
    <t>Predpokladané výstupy: • Výsledky z hodnotenia meteorologického sucha a pôdneho sucha,
• Údaje z monitoringu dopadov sucha na poľnohospodárstvo, ovocinárstvo, vinohradníctvo a lesníctvo
• Semináre pre reportérov dopadov sucha na poľnohospodárstvo, ovocinárstvo a lesníctvo
• Spoločné štúdie a analýzy pre rezortné, medzirezortné a medzinárodné úlohy súvisiace s výskytom a hodnotením meteorologického a/alebo pôdneho sucha a ich dopadov vrátane medzinárodnej spolupráce 
• Skvalitnené postupy a produkty v rámci monitoringu meteorologického a pôdneho sucha
• Vedecké, odborné a edukačné publikácie a aktivity zamerané na problematiku meteorologického a pôdneho sucha a jeho dopadov</t>
  </si>
  <si>
    <t>Stručná anotácia úlohy: Organizácia porovnávacích meraní pre zaručenie kvality meraní pri hodnotení kvality vonkajšieho ovzdušia a pre potvrdenie údajov na medzinárodnej a vnútroštátnej úrovni, koordinácia uplatňovania referenčných metód a preukazovania rovnocennosti nereferenčných metód na vnútroštátnej úrovni. Plnenie požiadaviek vyplývajúcich z akreditácie činnosti organizácie skúšok spôsobilosti podľa EN ISO/IEC 17043:2023.</t>
  </si>
  <si>
    <t>Predpokladané aktivity: Organizácia porovnávacích meraní, hodnotenie výsledkov terénnych testov ekvivalencie PM realizovaných NMSKO, interné audity a preskúmanie manažmentom, akreditačný dohľad SNAS.</t>
  </si>
  <si>
    <t>Predpokladané výstupy: Organizované porovnávacie merania pre zaručenie kvality meraní pri hodnotení kvality vonkajšieho ovzdušia a pre potvrdenie údajov na medzinárodnej a vnútroštátnej úrovni, vyhodnotené výsledky terénnych testov ekvivalencie PM realizovaných NMSKO, interné audity a preskúmanie manažmentom podľa požiadaviek normy ISO/IEC 17043:2023, akreditačný dohľad SNAS.</t>
  </si>
  <si>
    <t>Stručná anotácia úlohy: Kalibrácie etalónov a analyzátorov SO2, NOx, O3, CO, výkon kvantitatívnych analýz kalibračných plynov a permeačných zdrojov, prevádzka akreditovaných činností kalibračného laboratória podľa ISO/IEC 17025:2017. Účasť/technické zabezpečovanie porovnávacích meraní pre zaručenie kvality meraní pri hodnotení kvality vonkajšieho ovzdušia a pre potvrdenie údajov na medzinárodnej a vnútroštátnej úrovni podľa par. 41 písm. h) zákona č. 146/2023 Z.z a prílohy č.6 časti C vyhlášky č. 225/2023 Z. z.</t>
  </si>
  <si>
    <t>Predpokladané aktivity: kalibrácie, kvantitatívne analýzy, interné audity a preskúmania manažmentom, príprava na akreditačný dohľad, účasť na porovnávacích meraniach.</t>
  </si>
  <si>
    <t>Predpokladané výstupy: Metrologické zabezpečenie etalónov, analyzátorov SO2, NOx, O3 a CO, kvantitatívne analýzy kalibračných plynov a permeačných zdrojov, správy z interných auditov a preskúmania manažmentom podľa požiadaviek normy ISO/IEC 17025: 2017, akreditačný dohľad SNAS, účasť/technické zabezpečenie porovnávacích meraní pre zaručenie kvality meraní pri hodnotení kvality vonkajšieho ovzdušia a pre potvrdenie údajov na medzinárodnej a vnútroštátnej úrovni podľa par. 41 písm. h) zákona č. 146/2023 Z.z a prílohy č.6 časti C vyhlášky č. 225/2023 Z. z.</t>
  </si>
  <si>
    <t xml:space="preserve">dáta dávkového príkonu gama žiarenia z meteorologickej siete (2014-00, Chvíla);  HW podpora srv-radiacia a DB, (1514-00, Borecký), dátový prenos údajov (1524-00, Mésarošová), web na zverejňovanie údajov (1534-00, Drozdíková). </t>
  </si>
  <si>
    <t>Predpokladané aktivity: Zabezpečovanie prevádzky radiačnej monitorovacej siete a automatického aerosólového zberača v J. Bohuniciach. Poskytovanie operatívnych informácií zo siete včasného varovania pred žiarením. Zabezpečenie metrologického overenia určených meradiel. Účasť na cvičeniach havarijného plánovania (štátnych a medzinárodných).</t>
  </si>
  <si>
    <t>Predpokladané výstupy: súbory radiačných dát pre medzinárodnú výmenu vo formáte IRIX, súbory dát pre dozorné orgány, správy a hodnotenia v prípade mimoriadnych udalostí a špeciálnych požiadaviek, webové stránky pre verejnosť</t>
  </si>
  <si>
    <t xml:space="preserve">Stručná anotácia úlohy: 
Posudzovanie vývoja hydrologického režimu 
Prehodnocovanie hydrologických limitov, hydrologických charakteristík a návrhových veličín 
Predbežné hodnotenie povodňového rizika
Monitoring hydrologického sucha na Slovensku podľa 4.2 písm. c) operatívne opatrenia z AP Sucho </t>
  </si>
  <si>
    <t>Predpokladané aktivity: Tvorba, pripomienkovanie metodík a priprava podkladov pre aktualizácie manažmentu a  hodnotenia povodňových rizík, resp. legislatívy, účasť na relevantných vnútroštátnych a medzinárodných pracovných rokovaniach (napr. pracovnej skupiny Ekologické prietoky zriadenej na VÚVH).</t>
  </si>
  <si>
    <t xml:space="preserve">Stručná anotácia úlohy: 
Správa a prevádzka vodomerných staníc povrchových vôd štátnej hydrologickej siete
Sledovanie množstva povrchových vôd a ich režimu v objektoch štátnej hydrologickej siete 
Zosúľaďovanie údajov na hraničnách vodách, plnenie povinností KHV a metodické medzinárodné kalibračné merania prístrojov na hydrometrovanie </t>
  </si>
  <si>
    <t>Stručná anotácia úlohy: Správa a prevádzka sond podzemnej vody a objektov prameňov štátnej hydrologickej siete, 
Monitorovanie základných údajov o množstve, režime a kvalite podzemnej vody, 
Plnenie požiadaviek normy ISO/IEC 17025:2017 v akreditovanom Skúšobnom laboratóriu Kvalita vody (SLKV).</t>
  </si>
  <si>
    <t xml:space="preserve">Stručná anotácia úlohy: posúdenie rizika pre prípravky na ochranu rastlín  a pomocných prípravkov v ochrane rastlín na národnej úrovni za oblasť povrchová voda a vzduch; Vypracovanie stanovísk k schvaľovaniu účinných látok na úrovni EÚ za oblasť povrchová voda a vzduch; 
Pripomienkovanie právnych predpisov a informačných materiálov na úrovni SR a EÚ;
spolupráca pri implementácii Smernice Európskeho parlamentu a Rady 2009/128/ES z 21. októbra 2009, ktorou sa ustanovuje rámec pre činnosť Spoločenstva na dosiahnutie trvalo udržateľného používania pesticídov </t>
  </si>
  <si>
    <t>Predpokladané aktivity: 
• WMO o priebežná agenda a príprava stanovísk k zasielaným požiadavkám WMO pre Stáleho zástupcu SR pri WMO, hydrologický advisor, účasť na rokovaniach WMO-Hydrologická komisia, o spolupráca na aktivitách WMO RA VI PS pre Klímu a hydrológiu, spracovanie podkladov pre jednotlivé aktivity a výstupy PS, účasť na rokovaniach. 
• KHV o Činnosť vedúcich PS pre hydrológiu v rámci rokovaní PS pre hydrológiu a rokovaní KHV SK-CZ , SK-U , SK-A, SK-PL. 
• Podieľanie sa na spracovaní podkladov, správ, resp. návrhov projektov v rámci spolupráce vyplývajúcej z ďalších medzinárodných zmlúv a dohovorov</t>
  </si>
  <si>
    <t>Predpokladané aktivity: zhodnotenie zón a aglomerácií pomocou modelových nástrojov za predchádzajúci rok, modelov analýza kvality ovzdušia v oblastiach riadenia kvality ovzdušia, Konzultačná činnosť pre MŽP SR, predpovede kvality ovzdušia na webstránke SHMÚ, prevádzka modelovacieho systému ATMOPLAN, Vývoj a aplikácia modelovania účinkov opatrení na zlepšenie kvality ovzdušia plánovaných do zaradenia v „roadmaps“ v zmysle požiadaviek revidovanej smernice 2024/88/ES o kvalite okolitého ovzdušia, práca v pracovných skupinách FAIRMODE.</t>
  </si>
  <si>
    <t>Veronika Mináriková, Ing.</t>
  </si>
  <si>
    <t>ŠÚ SR</t>
  </si>
  <si>
    <t>zákon č. 146/2023 Z. z., vyhl. č. 250/2023 Z. z., smernica EPaR 2008/50 EC, 2024/2881/EC, v. rozhodnutie EK č. 2011/850/EÚ/, European Monitoring and Evaluation Programme (EMEP)</t>
  </si>
  <si>
    <r>
      <t xml:space="preserve">Predpokladané aktivity: reporting údajov do EEA/EK, NILU, ŠÚ SR, vypracovanie e-reportov, preliminary reportov, vydávanie odborných stanovísk ohľadom KO, hodnotení KO - zverejňovanie na webe SHMÚ, vypracovanie ročnej správy o kvalite ovdušia (SK, EN verzia) a mesačných hodnotení podľa požiadaviek smernice EU 2024/2881.Bude potrebné vypracovať úpravu metodiky hodnotenia kvality ovzdušia - na základe súčasných aj budúcich LH platných od r. 2030. </t>
    </r>
    <r>
      <rPr>
        <b/>
        <sz val="7"/>
        <rFont val="Arial"/>
        <family val="2"/>
        <charset val="238"/>
      </rPr>
      <t>Nové očakávané aktivity pre rok 2026</t>
    </r>
    <r>
      <rPr>
        <sz val="7"/>
        <rFont val="Arial"/>
        <family val="2"/>
        <charset val="238"/>
      </rPr>
      <t xml:space="preserve">: spolupráca s MŽP pri tvorbe krátkodobých akčných plánov s aktuálnymi opatreniami na dosiahnutie plnenia požiadaviek smernice 2024/2881, predpoklad, že takéto plány bude potrebné vypracovať pre všetky zóny a aglomerácie SR, spolupráca pri podaní žiadosti EK EU o predĺženie termínu plnenia požiadaviek smernice EU 2024/2881, bude potrebné splniť podmienky stanovených kritérií pre tento odklad, ktoré sa týkajú napr. prognóz kvality ovzdušia, informovania verejnosti. </t>
    </r>
  </si>
  <si>
    <t xml:space="preserve">Predpokladané výstupy: dátové súbory a reporty pre EK, EMEP CCC NILU, WMO, hodnotenia, stanoviská, prednášky, vyhlásenia pre médiá </t>
  </si>
  <si>
    <t xml:space="preserve">4134-00 (kalibrácia prístrojov, Lengyel), 4124-00 (chemické analýzy, Udvarosová), 9558-00 (prístrojové vybavenie, Čaracký), 9088-00 (prístrojové vybavenie, Čaracký), </t>
  </si>
  <si>
    <t>Predpokladané aktivity: Realizácia nových projektov financovaných z OP Slovensko - rozšírenie NMSKO a výmena zastaraných prístrojov, zriadenie superlokalít.Participácia na medzinárodných výskumných projektoch RECETOX</t>
  </si>
  <si>
    <t>Predpokladané výstupy: databáza údajov, hodinové,  denné a mesačné hlásenia, predbežné mesačné správy o kvalite ovzdušia a prevádzka smogového varovného systému. Situačná správa o činnosti za 1. polrok. Koncoročná situačná správa.. Udržateľnosť  projektov SNMSKO I. POROCHEMA a spolupráca s projektom Life IP, RECETOX.</t>
  </si>
  <si>
    <t>Hrubá Jarmila, Ing.</t>
  </si>
  <si>
    <t>vstup údajov z prevádzkovej evidencie viac ako 13 000 zdrojov znečisťovania ovzdušia (ZZO) prevádzkovaných viac ako 6 000 subjektami (prevádzkovatelia ZZO), vstup údajov zo 79 okresov (t.j. 72 OÚ), vstup údajov od vyše 350 subjektov (predajcovia tuhých fosílnych palív, vykur.olejov a PHL)</t>
  </si>
  <si>
    <t>Ing., Lacena Šimon, Ing., Eleničová Zuzana, Mgr.</t>
  </si>
  <si>
    <t>viac ako 100 subjektov, ministerstiev, organizácií, priemyslu a zväzov, viac info v dokumente Opis NIS-u https://oeab.shmu.sk/o-nas/dokumenty.html (v SK a AJ mutácii), v SVK NID 2025 a SVK IIR 2025 (v AJ)</t>
  </si>
  <si>
    <t>Malatinská Lenka, Ing., PhD.</t>
  </si>
  <si>
    <t>Predpokladané aktivity: spracovanie ročnej správy Hodnotenie kvality povrchovej vody za uplynulý rok,  spracovanie TNMN ročenky  v rámci ICPDR aktivít, príprava podkladov pre hodnotenie stavu vôd a aktualizáciu relevantných znečisťujúcich látok pre povrchovú vodu,  príprava podkladov k ročnému dodatku Rámcového programu monitorovania vôd Slovenska, účasť na relevantných vnútroštátnych a medzinárodných pracovných rokovaniach (napr. Komisie hraničných vôd, pracovná skupiny MA ICPDR , pracovná skupiny EK Chemické látky)</t>
  </si>
  <si>
    <t xml:space="preserve">Predpokladané aktivity: • aktualizácia charakterizácie útvarov podzemnej vody
• príprava dodatku na rok 2027 k RPMV na roky 2022 - 2027
• hodnotenie kvantitatívneho stavu - bilančné hodnotenie Q a PQ ÚPzV, trendy kvantity Q a PQ ÚPzV 
• národné (KHV) a medzinárodné aktivity (WG, ICPDR, Dunajská komisia)
• príprava podkladov na rokovania, účasť na rokovaniach pracovných skupín a komisií pre hraničné vody so susednými štátmi: Poľskom, Maďarskom a Českom
• plnenie úloh vyplývajúcich z rokovaní národnej pracovnej skupiny podzemná voda 
• plnenie úloh vyplývajúcich z rokovaní pracovnej skupiny EK CIS WG Groundwater
• finálna aktualizácia zhodnotenia a identifikovania vplyvov a ich účinkov na kvantitatívny stav podzemnej vody
• finálna správa  hodnotenie trendov kvality v podzemnej vode a zvrátenie trendov 
• príprava, spracovanie a výmena údajov o podzemnej vode v súlade s platnými protokolmi na hraničných vodách
• spolupráca na hodnotení vplyvu PzV na suchozemské ekosystémy
• spracovanie sucha v podzemnej vode
• hodnotenie sucha v hydrologickom roku 2025
• prehodnotenie a porovnanie trendov a referenčných období 1981 - 2010 a 1991 - 2020 z pohľadu sucha v podzemnej vode  </t>
  </si>
  <si>
    <t>Predpokladané výstupy: • aktualizácia hodnotenia kvantitatívneho stavu kvartérnych a predkvartérnych útvarov podzemnej vody (bilančné hodnotenie, hodnotenie trendov kvality a kvantity podzemnej vody, interakcia povrchovej vody a podzemnej vody, hodnotenie ekosystémov závislých na podzemnej vode) finálna aktualizácia zhodnotenia a identifikovania vplyvov a ich účinkov na kvantitatívny stav podzemnej vody
• hodnotenie sucha v hydrologickom roku 2025, 
• podklady na činnosť pracovnej skupiny podzemná voda
• finálna správa  hodnotenie trendov kvality v podzemnej vode a zvrátenie trendov 
• podklady k medzinárodnej výmene údajov</t>
  </si>
  <si>
    <t>Predpokladané výstupy:
* webstránka Monitoring sucha – časť priemerné mesačné prietoky (http://www.shmu.sk/sk/?page=1&amp;id=hydro_sucho),.
* aktuálne hodnotenie hydrologickej situácie na povrchových tokoch po mesiacoch v mesačnom kroku za každý ukončený mesiac. Zverejnené na www.shmu.sk/aktuality,
* Posúdenie vývoja hydrologického režimu v roku 2025 na Slovensku podľa vybraných charakteristík.</t>
  </si>
  <si>
    <r>
      <t xml:space="preserve">
</t>
    </r>
    <r>
      <rPr>
        <sz val="7"/>
        <rFont val="Arial"/>
        <family val="2"/>
        <charset val="238"/>
      </rPr>
      <t>Melová Katarína, Mgr., PhD.</t>
    </r>
  </si>
  <si>
    <r>
      <t xml:space="preserve">Stručná anotácia úlohy: Riadenie a zabezpečovanie činnosti Hydrologického normalizačného strediska, členstvo v- </t>
    </r>
    <r>
      <rPr>
        <strike/>
        <sz val="7"/>
        <rFont val="Arial"/>
        <family val="2"/>
        <charset val="238"/>
      </rPr>
      <t xml:space="preserve">a </t>
    </r>
    <r>
      <rPr>
        <sz val="7"/>
        <rFont val="Arial"/>
        <family val="2"/>
        <charset val="238"/>
      </rPr>
      <t xml:space="preserve">TK 64 - Hydrológia a meteorológia, medzinárodná spolupráca - zastúpenie SR </t>
    </r>
    <r>
      <rPr>
        <strike/>
        <sz val="7"/>
        <rFont val="Arial"/>
        <family val="2"/>
        <charset val="238"/>
      </rPr>
      <t>Členstvo</t>
    </r>
    <r>
      <rPr>
        <sz val="7"/>
        <rFont val="Arial"/>
        <family val="2"/>
        <charset val="238"/>
      </rPr>
      <t xml:space="preserve"> v CEN/TC 318.</t>
    </r>
  </si>
  <si>
    <t xml:space="preserve">Predpokladané aktivity:  zastúpenie v TK 64 Hydrológia a meteorológia a v CEN/TC 318, pripomienkovanie normalizačných dokumentov v oblasti hydrológie na národnej a európskej úrovni a spolupráca na ich tvorbe, zabezpečovanie činnosti hydrologického normalizačného strediska  </t>
  </si>
  <si>
    <t xml:space="preserve">zákon č. 364/2004 Z. z.,
zákon č. 3/2010 Z. z., vyhl. č. 242/2016 Z. z.,
smernica 2007/2/ES,
smernica 2000/60/ES,
požiadavky medzinárodnej komisie ICPDR,                                 
</t>
  </si>
  <si>
    <t>Predpokladané aktivity: : validácia a spracovanie oznámených údajov do NRZ, účasť na zasadnutiach pracovnej skupiny expertov E-PRTR Expert Group, príprava údajov pre reporting do E-PRTR, spracovanie a zverejnenie údajov na web. portál NRZ, analýza zmenových požiadaviek pre ďalší  vývoj informačného systému na základe požiadaviek nariadenia Európskeho parlamentu a Rady č. 2024/1244.</t>
  </si>
  <si>
    <t xml:space="preserve">Predpokladané výstupy: • aktualizovaný Národný register znečisťovania za rok 2025
• súhrn údajov  do Európskeho registra uvoľňovania a prenosov znečisťujúcich látok za rok 2025
• podklady pre  výkonný výbor k E-PRTR, zasadnutia zmluvných strán Aarhuského dohovoru
• príprava podkladov k Implementácii smernice 2008/10/ES (emisie povrchových vôd)
• analýza nových zmenových požiadaviek do IS NRZ v zmysle nariadenia Európskeho parlamentu a Rady č. 2024/1244 
</t>
  </si>
  <si>
    <t>Predpokladané aktivity: posudzovanie možného nepriaznivého účinku prípravkov na ochranu rastlín a pomocných prípravkov v ochrane rastlín na povrchovú vodu a vzduch v rámci autorizačného procesu v SR, spracovanie odborných posudkov, hodnotiacich správ, odborných stanovísk, pripomienkovanie právnych predpisov a informačných materálov na úrovni SR a EÚ, účasť na zasadnutiach Odbornej komisii MPRV SR, účasť na zasadnutiach pracovnej skupiny ÚVZ pre monitorovanie pesticídov v pitnej vode.</t>
  </si>
  <si>
    <t xml:space="preserve">Pre dusičnanovú smernicu:
Vstupy sú zabezepečené prostrednícvom Medzirezortnej pracovnej skupiny, resp. vrstvy GIS sú dostupné a portáloch   inštitúcií 
VÚVH:
 výsledky hodnotenia ekologického stavu a údaje z hodnotenia eutrofizácie, Vodné útvary, vrstva Zraniteľných oblastí, 
NPPC – VUPOP: 
LPIS vrstva, vrstva erózií, množstvá používaných hnojív (vrstva GIS), 
Úrad geodézie, kartografie a katastra Slovenskej republiky:
vrstva administratívneho členenia
Pre EEA: 
VÚVH: 
výsledky hodnotenie biologických prvkov kvality
</t>
  </si>
  <si>
    <t xml:space="preserve">§ 34, § 35 zákona č. 364/2004 Z. z.,
§ 14 zákona č. 201/2009 Z. z.,
zmluva o účasti SR v EIONET sieti
Záväzky SR voči EK
</t>
  </si>
  <si>
    <t xml:space="preserve">Stručná anotácia úlohy: Aktivity pracovných skupín v rámci medzinárodných multilaterálnych  (WMO, DK, UNESCO, ....) a bilaterálnych dohovorov (KHV, projekty, ....), , dohôd, zmlúv a pod. </t>
  </si>
  <si>
    <t xml:space="preserve">Predpokladané výstupy: Podklady pre zasadnutia  pre: KHV,  zasadnutia PS pre Hydrológiu, zasadnutia príprava pokladov Dunajskú komisiu (DK), 
činnosť hydrologického advisora pri WMO, poklady a zasadnutia pre expertné PS
konzultávie a prípravy zahraničných projektov (zápisnice zo stretnutí, prezentácie), </t>
  </si>
  <si>
    <t>Stručná anotácia úlohy: Spracovanie správy Vodohospodárska bilancia množstva povrchovej vody za rok 2025</t>
  </si>
  <si>
    <t>Predpokladané aktivity: 
• Kontrola, verifikácia a nahrávanie užívaní povrchových vôd vstupujúcich do VHB za rok 2025, 
• Bilancovanie množstva povrchovej vody v bilančných profiloch za rok 2025, 
• Spracovanie údajov o užívaní vôd v jednotlivých povodiach za rok 2025, 
• Vypracovanie hydrologického hodnotenia za rok 2025, 
• Spracovanie dokumentu Vodohospodárskej bilancie množstva povrchových vôd za rok 2025.</t>
  </si>
  <si>
    <t>Predpokladané výstupy:
1. Kontrola, verifikácia a nahrávanie užívaní povrchovej vody vstupujúcich do VHB 2025         
2. Bilancovanie množstva povrchovej vody v bilančných profiloch za rok 2025
3. Spracovanie údajov o užívaní vôd v jednotlivých povodiach za rok 2025
4. Vypracovanie hydrologického hodnotenia
5. Spracovanie dokumentu Vodohospodárska bilancia množstva povrchovej vody za rok 2025
6. reportovanie pre OECD, EEA, AQUASTAT
7. veda a výskum (zahŕňa spracovanie VHB s rôznymi limitnými hodnotami minimálneho bilančného prietoku a VHB vo vodomerných staniciach)</t>
  </si>
  <si>
    <t>3244-00, vstupy pre hodnotenie stavu odberov PzV užívateľov na základe požiadaviek klientov a štátnej vodnej správy; 3224-00, vstupy pre hodnotenie odberov a odberných množstiev v HG rajónoch, povodiach a okresoch; 3064-00, vstupy pre nahlásené údaje a informácie o nakladaní s podzemnou vodou, 3624-00, 3624-00 vstupy pre hodnotenie odberov a odberných množstiev v HG rajónoch, povodiach a okresoch;</t>
  </si>
  <si>
    <t xml:space="preserve">Vstupy : Právnické a fyzické osoby, ktoré  v  zmysle zákona č. 364/2004 Z. z. majú ročnú oznamovaciu povinnosť nahlasovať údaje o nakladaní s vodami,
orgány štátnej vodnej správy: údaje z vodoprávnych povolení nahrávané do SEoV v zmysle zákona č. 364/2004 Z. z. 
</t>
  </si>
  <si>
    <t xml:space="preserve">Stručná anotácia úlohy: Spracovávanie správy Vodohospodárska bilancia kvality povrchovej vody za rok 2025           </t>
  </si>
  <si>
    <t>Predpokladané aktivity: 
• spracovanie ročnej bilancie kvality povrchovej vody za rok 2025
• spracovanie bilancie množstva a vypúšťaného znečistenia v odpadových vodách z bodových zdrojov za rok 2025
• spracovanie ročnej správy Vodohospodárska bilancia kvality povrchovej vody za rok 2025
• aktualizácia metodiky VHB kvality PV (časť kvalitatívna bilancia odpadových vôd a významné zdroje znečistenia)</t>
  </si>
  <si>
    <t>Predpokladané výstupy:
• spracovanie ročnej bilancie kvality povrchovej vody za rok 2025
• spracovanie bilancie množstva a vypúšťaného znečistenia v odpadových vodách z bodových zdrojov za rok 2025
• Vodohospodárska bilancia kvality povrchovej vody za rok 2025
• aktualizácia metodiky VHB kvality PV (časť kvalitatívna bilancia odpadových vôd a významné zdroje znečistenia)</t>
  </si>
  <si>
    <r>
      <t xml:space="preserve">Predpokladané výstupy: 
• správa Hydrologická ročenka podzemné vody - kvantita 2025
• správa Kvalita podzemných vôd na Slovensku 2025
</t>
    </r>
    <r>
      <rPr>
        <b/>
        <sz val="7"/>
        <rFont val="Arial"/>
        <family val="2"/>
        <charset val="238"/>
      </rPr>
      <t xml:space="preserve">• </t>
    </r>
    <r>
      <rPr>
        <sz val="7"/>
        <rFont val="Arial"/>
        <family val="2"/>
        <charset val="238"/>
      </rPr>
      <t>aktualizácia databáz Hydrologický informačný systém a Súhrnná evidencia o vodách
• Príručka kvality Skúšobného laboratória Kvalita vody
• Správa o stave manažérstva kvality pre preskúmanie manažmentom SLKV za rok 2025
• Záverečné správy z odberov vzoriek podzemnej vody jednotlivých pracovísk SLKV BA, BB, KE a ZA</t>
    </r>
  </si>
  <si>
    <r>
      <t>Predpokladané aktivity: • dodanie vyplnených prevádzkových ukazovateľov za IV. štvrťrok  2025
• kontrola údajov z geoanalytických laboratórií ŠGÚDŠ Spišská Nová Ves monitorovaných v roku</t>
    </r>
    <r>
      <rPr>
        <strike/>
        <sz val="7"/>
        <rFont val="Arial"/>
        <family val="2"/>
        <charset val="238"/>
      </rPr>
      <t xml:space="preserve"> </t>
    </r>
    <r>
      <rPr>
        <sz val="7"/>
        <rFont val="Arial"/>
        <family val="2"/>
        <charset val="238"/>
      </rPr>
      <t xml:space="preserve"> 2025
• poskytovanie aktuálnych a prierezových informácií, prezentácia činností z monitorovania kvantity a kvality podzemnej vody
• monitorovanie kvantitatívnych ukazovateľov podzemnej vody v roku 2026
• monitorovanie kvalitatívnych ukazovateľov podzemnej vody v roku 2026
• dodanie vyplnených prevádzkových ukazovateľov za I. štvrťrok  2026
• import verifikovaných údajov kvality podzemnej vody za rok 2025 do databázy Súhrnná evidencia o vodách a Opdatku
• koncoročné skompletizovanie údajov kvantity za rok 2025, ich nahratie do databáz Hydrologický informačný systém a Súhrnná evidencia o vodách
• aktualizácia verejne prístupných informácií za rok 2024 (www stránka, web katalóg) a zverejnenie výsledkov monitorovania kvality podzemnej vody za rok 2025
• spracovanie, vyhodnotenie a verifikácia kvantitatívnych a kvalitatívnych ukazovateľov za rok 2025
• údržba a prevádzka štátnej hydrologickej siete objektov monitorovania kvantity a kvality podzemnej vody
• dodanie vyplnených prevádzkových ukazovateľov za II. štvrťrok 2026
• dodanie vyplnených prevádzkových ukazovateľov za III. štvrťrok 2026
• príprava podkladov na tvorbu dodatku na rok 2027 k RPMV na roky 2022 - 2027
• spracovanie Hydrologickej ročenky podzemné vody - kvantita 2025, ročnej správy hodnotenia kvality podzemnej vody na Slovensku za rok 2025 
• udržiavanie systému kvality v zmysle normy ISO/IEC 17025:2017 na výkon odberov a fyzikálno-chemických skúšok vzoriek podzemnej vody, aktualizácia riadenej dokumentácie a pracovných postupov SLKV</t>
    </r>
  </si>
  <si>
    <t xml:space="preserve">ŠGUDŠ:                                                                                                                                                                                               Vstupy:  geologicke a hydreogeologické hodnotenia, Malík.  
Akreditované GAL ŠGÚDŠ Spišská Nová Ves, Ing.  Kovalčíková, vstupy: výsledky analýz vzoriek PzV.                                                                                                                                                                                                                                                   VUVH  národný koordinátor implementácie Smernice o vode EU  pre podzemné vody Bubeníková   Vstupy: Požiadavky na doplnenie rozsahu sledovaných ukazovateľov - metabolitov pestcídov, farmaceutík a PFAS podľa legislatívy EÚ (watchlist). 
Výsledky z monitorovania dusíkatých látok v PzV zraniteľných oblastí Slovenska,                                                                                                                                                                                                                                     Mgr. Tarabová (VÚVH).
MŽP SR hodnotenie klimatických zmien a ich dopad na využiteľné zdroje podzmených vôd.
Metrologický ústav, vstupy: kalibračné listy.                                                                                                           </t>
  </si>
  <si>
    <t xml:space="preserve">Predpokladané výstupy: • informácie, posudky a expertízy o kvalite PV (cca 200)
• akreditované odbery PV pre posudkovú činnosť
• podklady pre štatistické ročenky za rok 2025,         
• dotazníky EUROSTAT/OECD
• podklady pre správy: o stave ŽP, o VH
• informácie pre verejnosť
•  dohľad SNAS akreditovaného skúšobného laboratória (kvalita povrchovej vody)
</t>
  </si>
  <si>
    <t>Predpokladané výstupy: • informácie, posudky a expertízy o kvalite a kvantite PzV
• Podklady pre štatistické ročenky za rok 2025
• Podklady pre správy: o stave ŽP, o VH</t>
  </si>
  <si>
    <t>Stručná anotácia úlohy: Spracovanie Vodohospodárskej bilancie množstva podzemnej vody za rok 2025, spracovanie Vodohospodárskej bilancie kvality podzemnej vody za rok 2025, aktualizácia hydrogeologickej preskúmanosti SR, prepočet využiteľných množstiev obyčajnej podzemnej vody z hydrogeologických rajónov na útvary podzemnej vody, podklady k činnosti Komisie pre schvaľovanie množstiev podzemných vôd. Prínosom je preskúmanie množstva a kvality podzemnej vody v hydrogeologických rajónoch v SR.</t>
  </si>
  <si>
    <t>Predpokladané aktivity: • prepočet schválených využiteľných množstiev do jednotlivých hydrogeologických rajónov
• spracovanie odberov za rok 2025 do jednotlivých hydrogeologických rajónov
• vloženie údajov o kvalite podzemnej vody do Súhrnnej evidencie o vodách za rok 2025
• spracovanie správy Vodohospodárska bilancia množstva podzemnej vody za rok 2025
• spracovanie správy Vodohospodárska bilancia kvality podzemnej vody za rok 2025</t>
  </si>
  <si>
    <t>Predpokladané výstupy: 
• inforrmácie, posudky a expertízy o množstve a hydrologickom režime (cca 800)
• Podklady pre štatistické ročenky za rok 2025
• Podklady pre správy: o stave ŽP, o VH</t>
  </si>
  <si>
    <t xml:space="preserve">  Čaučík Pavol, Mgr. &amp;  Urbancová Jaroslava, Ing.</t>
  </si>
  <si>
    <t>Predpokladané aktivity: 
• Správa štátnej hydrologickej siete vodomerných staníc kvantity povrchových vôd, 
• Prevádzka a údržba štátnej hydrologickej siete vodomerných staníc kvantity povrchových vôd, vrátane meracej techniky, 
• Výkon monitoringu kvantity povrchových vôd v súlade s Dodatkom k Rámcovému programu monitorovania vôd Slovenska na obdobie rokov 2022-2027 na rok 2026, 
• Hydrometrovacie práce, vrátane hraničných vôd vyplývajúcich z KHV, 
• Hydromorfologický monitoring monitorovacích miest na prirodzených vodných útvaroch v súlade s Dodatkom k Rámcovému programu monitorovania vôd Slovenska na obdobie rokov 2022-2027 na rok 2026, 
• Zber a spracovanie napozorovaných a nameraných základných údajov o množstve a hydrologickom režime povrchových vôd za rok 2025, 
• Odsúhlasovanie kvantitatívnych ukazovateľov povrchových vôd na hraničných tokoch, 
• Účasť na zasadnutiach PS v rámci jednotlivých KHV a protokoly zo zasadaní pracovných skupín v rámci hraničných komisií s piatimi okolitými štátmi, 
• Poskytovanie operatívnych údajov a výstupov za rok 2026 z monitorovania povrchových vôd, 
• Kontrola, verifikácia, vyhodnotenie a archivácia základných údajov o množstve a hydrologickom režime (katalógov) povrchových vôd za rok 2025, 
• Spracovanie Hydrologickej ročenky povrchových vôd za rok 2025, 
• Aktualizácia web stránky SHMÚ za rok 2025, 
• Príprava podkladov pre Program monitorovania stavu vôd pre rok 2027, 
• Dunajská komisia (príprava podkladov, účasť na zasadnutiach), 
• Zabezpečenie kontinuálneho monitorovania množstva povrchových vôd, ktorá je základom pre hodnotenie súčasného stavu vodných zdrojov, predpoveď budúceho vývoja, pre odhad negatívnych účinkov zmeny klímy na stav vodných zdrojov ako aj pre nastavenie opatrení na znižovanie dôsledkov sucha.</t>
  </si>
  <si>
    <t>Predpokladané výstupy: 
• Správa štátnej hydrologickej siete vodomerných staníc kvantity povrchových vôd a výkon monitoringu kvantity povrchových vôd v súlade s Dodatkom k Rámcovému programu monitorovania vôd Slovenska na obdobie rokov 2022-2027 na rok 2026
• online údaje o výške hladiny, prietoku, teploty vody, teploty vzduchu (350 vodomerných staniciach aj zrážky, kamerový záznam)
• aktualizovaná databáza za rok 2025
• Hydrologická ročenka za rok 2025
• príprava podkladov pre Dunajskú ročenku, výmenu a schvaľovanie údajov na hraničných vodách
• správa o monitorovaní hydromorfologických prvkov kvality na prirodzených vodných útvaroch za predchádzajúci rok v súlade s platným PM
• metodické usmernenia meraní a stanovovaní prietoku v otvorených korytách
• kalibračné protokoly a osvečenie správnosti merania ultrazvukom
• hodnotenie hydrologického sucha a aktuálnej hydrologickej situácie</t>
  </si>
  <si>
    <r>
      <t>Predpokladané výstupy: • správa a aktualizácia databázy údajov o nakladaní s vodami za rok 2025
•  údaje o odberov povrchovej vody a vypúšťaní odpadových vôd pre  SVP, š.p.
• spracovanie podkladov k ekonomickej analýze  podľa článku 5 RSV
• aktualizácia katalógov užívateľov povrchovej vody za rok 2025</t>
    </r>
    <r>
      <rPr>
        <strike/>
        <sz val="7"/>
        <rFont val="Arial"/>
        <family val="2"/>
        <charset val="238"/>
      </rPr>
      <t xml:space="preserve">
</t>
    </r>
    <r>
      <rPr>
        <sz val="7"/>
        <rFont val="Arial"/>
        <family val="2"/>
        <charset val="238"/>
      </rPr>
      <t>• vedenie evidencie práv a povinností vyplývajúcich z rozhodnutí orgánov štátnej vodnej správy
• informácie pre verejnosť
• podklady k požiadavkam do Vodného plánu Slovenska</t>
    </r>
  </si>
  <si>
    <t>3524-00, odbery PzV, 3324-00</t>
  </si>
  <si>
    <t>Stručná anotácia úlohy: Zhodnotenie kvality vody v CHVO za rok 2025 na základe údajov z monitorovania kvality povrchovej vody a podzemnej vody realizovaného rezortnými organizáciami MŽP SR vrátane prezentácie výsledkov vo forme správy verejnosti.</t>
  </si>
  <si>
    <t>Predpokladané aktivity: • databáza katalógových a registrových údajov z IS SHMÚ, VÚVH a ŠGÚDŠ vstupujúcich do hodnotenia kvality vôd v CHVO
•  tabuľky prekročení limitných hodnôt definovaných vyhláškou MZ SR č. 91/2023 spracované pre jednotlivé monitorovacie miesta a ukazovatele
• aktualizovaná charakterizácia CHVO
•  výstupné tabuľky zo štatistického hodnotenia trendov kvality vody spracované pre jednotlivé monitorovacie miesta a ukazovatele za obdobie 2016 - 2025
• grafické a mapové výstupy prezentujúce výsledky hodnotenia kvality vôd v jednotlivých CHVO
• vypracovanie správy o kvalite vody v CHVO za predchádzajúci rok</t>
  </si>
  <si>
    <t>Predpokladané výstupy: • databáza katalógových a registrových údajov z IS SHMÚ, VÚVH a ŠGÚDŠ vstupujúcich do hodnotenia kvality vody v CHVO
• správa Kvalita vôd v chránených vodohospodárskych oblastiach za rok 2025</t>
  </si>
  <si>
    <r>
      <t xml:space="preserve">Predpokladané výstupy: 
• stanoviská k normalizačným dokumentom na národnej a medzinárodnej (európskej) úrovni,
- účasť na zasadaní komisie TK 64,
- podklady a pripomienky k aktuálne riešeným návrhom a </t>
    </r>
    <r>
      <rPr>
        <strike/>
        <sz val="7"/>
        <rFont val="Arial"/>
        <family val="2"/>
        <charset val="238"/>
      </rPr>
      <t>k</t>
    </r>
    <r>
      <rPr>
        <sz val="7"/>
        <rFont val="Arial"/>
        <family val="2"/>
        <charset val="238"/>
      </rPr>
      <t xml:space="preserve"> revízii noriem v rámci TK64,
- nákup noriem do hydrologického normalizačného strediska, 
- prípadná účasť na zasadaní CEN/TC318 (podľa miesta a spôsobu konania),
- Revízia STN 75 1400:2008 Hydrológia. Hydrologické údaje povrchových vôd. Základné ustanovenia. Táto čiastková úloha nie je kapacitne pokrytá. </t>
    </r>
  </si>
  <si>
    <t>Predpokladané aktivity:  Vedenie Národného emisného informačného systému (NEIS), koordinácia technickej agendy, kontrola údajov, spracovanie údajov, tvorba špecifických exportov. Spracovanie emisií TZL, SO2, NOx a CO pre smernicu EPaR (EÚ) 2016/2284, spracovanie údajov pre smernicu 2010/75/EÚ, 2015/2193/EÚ a podľa iných národných a medzinárodných požiadaviek. Spracovanie podkladov pre Správu o kvalite ovzdušia v SR, pre ŠÚ SR a na základe individuálnych žiadostí.</t>
  </si>
  <si>
    <t xml:space="preserve">Predpokladané aktivity:                                                                                                                                                                                                                                                                                                                                                                                                                                                                                                                                                                                                                                                                                                                                  1. Príprava a report údajov o emisiách a sprievodnej metodickej správy (IIR) pod Dohovorom EHK OSN o diaľkovom znečisťovaní ovzdušia prechádzajúcom hranicami štátov (CLRTAP) a podľa smernice EP a rady (EÚ) 2016/2284, vrátane revízneho procesu                                                                                                                                                                                                                                                                                                                                                                                                                                                                                                                                                                                                                                                                                                                                  2. Príprava účtov emisií do ovzdušia, plnenie podľa nariadenia EP a Rady (EÚ) č. 691/2011 prílohy I. a účasť na kontrole poskytnutých údajov                                                                                                                                                                                                                                                                                                                                                                                                                                                                                              3. Príprava a report inventúry emisií skleníkových plynov podľa článku 26 ods. 3 nariadenia (EÚ) 2018/1999 a v súlade s kapitolou III, článkami 8 - 24 vykonávacieho nariadenie komisie (EÚ) 2020/1208 , vrátane revízneho procesu                                                                                                                                                                                                                                                                                                                                                                  4. Príprava Správy o emisiách v Slovenskej Republike 2026 podľa § 18, ods. 3c) zákona č. 146/2023 Z. z. o ochrane ovzdušia                                                                                                                                                                                                                                                                                                                                                                                                                                                                                                                                                     5. Príprava a report proxy za rok 2025 podľa článku 26 ods. 2 nariadenia (EÚ) 2018/1999 a v súlade s kapitolou III, článkom 7 vykonávacieho nariadenie komisie (EÚ) 2020/1208 a s formátom stanoveným v prílohe VI tohto nariadenia. </t>
  </si>
  <si>
    <t xml:space="preserve">Stručná anotácia úlohy: Príprava a reporting národných emisných inventúr a projekcií skleníkových plynov a znečisťujúcich látok, vrátane revízneho procesu. Riadenie národných systémov SR. Príprava účtov emisií do ovzdušia, vrátane revízneho procesu. Príprava druhej BTR za Slovensko.
</t>
  </si>
  <si>
    <t>3001-00</t>
  </si>
  <si>
    <t xml:space="preserve">Predpokladané aktivity: - spracovanie analýzy legislatívnych požiadaviek v súlade: § 29 ods. 3 zákona 
- č. 364/2004 Z. z. v znení neskorších predpisov (vodný zákon) a § 6 zákona 
- č. 364/2004 Z. z. v znení neskorších predpisov (vodný zákon), v spojitosti s § 24 a 25 vyhlášky č. 418/2010 Z. z.,
- spracovanie analýzy technických požiadaviek (dátové toky – popis interných a externých vstupov a výstupov),
- spolupráca s dotknutými odbornými inštitúciami ako sú napr. SVP, š.p., VÚVH, SIŽP, orgány štátnej vodnej správy,...
- navrhované riešenie vedenia Súhrnnej evidencie o vodách na SHMÚ v súvislosti s prípravou komplexného informačného systému MŽP SR o vodách (IS VODA).  
</t>
  </si>
  <si>
    <t xml:space="preserve">3314- Monitorovanie množstva a kvality podzemnej vody                                                        3114-00 Monitorovanie množstva povrchovej vody 
3221-00 Výstupy z monitorovania kvality povrchových vôd 
3174-00 Posudková a expertízna činnosť (množstvo a režim povrchovej vody) - 3224-00 Vodohospodárska bilancia množstva a kvality podzemnej vody za uplynulý rok
3624-00 Vodohospodárska bilancia množstva povrchovej vody za uplynulý rok 
3324-00 Vodohospodárska bilancia kvality povrchovej vody za uplynulý rok 
3524-00Oznamovanie údajov a evidencia práv a povinností vyplývajúcich z rozhodnutí orgánov štátnej vodnej správy o podzemnej vode 
3064-00 Oznamovanie údajov a evidencia práv a povinností vyplývajúcich z rozhodnutí orgánov štátnej vodnej správy o povrchovej vode 
3044 - CHVO 
- Podporné činnosti:
• Úsek Informatika (GIS,...) – mapy, rozvodnice
• Úsek Ekonomika (Právne služby) - legislatíva
</t>
  </si>
  <si>
    <t xml:space="preserve">Analýza súčasného stavu legislatívy  § 6 (Vodná bilancia) a § 29 (Evidencia o vodách) ods. 3 zákona č. 364/2004 Z. z. v znení neskorších predpisov (vodný zákon) v spojitosti s § 24 (Evidencia o vodách) a § 25 (Súhrnná evidencia o vodách) vyhlášky č. 418/2010 Z. z. pre potreby  nastavenia súladu a optimalizácie  jej uplatňovania v praxi  </t>
  </si>
  <si>
    <t>úloha neprebieha</t>
  </si>
  <si>
    <t>Stručná anotácia úlohy: Analýza legislatívnych a technických požiadaviek pre vedenie Súhrnnej evidencie o vodách.</t>
  </si>
  <si>
    <t>MŽP</t>
  </si>
  <si>
    <t>Predpokladané výstupy: správa</t>
  </si>
  <si>
    <t>krátkodobá   rok 2026</t>
  </si>
  <si>
    <t>Príprava vedenia Súhrnnej evidencie        o vodách</t>
  </si>
  <si>
    <t>Predpokladané výstupy: • Reporting údajov pre EEA  (dáta za rok 2024 a 2025)
• Dusičnanová smernica -  Aktualizovaná metodika  revízie ZO a reporting správy Revízie zraniteľných oblastí
• Pripomienky k dokumentom  EEA, EK, MŽP SR - priebežne v zmysle dodaných dokumentov 
• RSV - výstupy v zmysle harmonogramu prác úlohy
• Aktualizácia a zabezpečenie  nových podkladov pre revidovanie metodiky pre prehodnotenie zraniteľných oblastí</t>
  </si>
  <si>
    <t xml:space="preserve">Predpokladané aktivity: - poskytovanie monitorovaných údajov pre štátne organizácie, firmy, FO                                                                                                                                                                                                                                                                                                                                                                                                                                                                            - poskytovanie informácií o PzV pre verejnosť                                                                                                                                                                                                                                                                                                                                                                                                                                                                                                  - vypracovanie odborných posudkov, stanovísk a expertíz o kvantite a kvalite PzV           </t>
  </si>
  <si>
    <r>
      <t xml:space="preserve">
</t>
    </r>
    <r>
      <rPr>
        <sz val="7"/>
        <rFont val="Arial"/>
        <family val="2"/>
        <charset val="238"/>
      </rPr>
      <t xml:space="preserve">Mgr. Lenka Zetochová </t>
    </r>
  </si>
  <si>
    <r>
      <t xml:space="preserve">
</t>
    </r>
    <r>
      <rPr>
        <sz val="7"/>
        <rFont val="Arial"/>
        <family val="2"/>
        <charset val="238"/>
      </rPr>
      <t xml:space="preserve">subjekty zapojené do životného cyklu kvapalných a plynných palív z obnoviteľných zdrojov energie, odborne spôsobilé osoby, dobrovoľné schémy, MŽP SR, MH SR a FR SR.
</t>
    </r>
  </si>
  <si>
    <r>
      <t xml:space="preserve">Predpokladané aktivity: </t>
    </r>
    <r>
      <rPr>
        <strike/>
        <sz val="7"/>
        <rFont val="Arial"/>
        <family val="2"/>
        <charset val="238"/>
      </rPr>
      <t xml:space="preserve">
</t>
    </r>
    <r>
      <rPr>
        <sz val="7"/>
        <rFont val="Arial"/>
        <family val="2"/>
        <charset val="238"/>
      </rPr>
      <t>1. Kontrola správnosti potvrdení o udržateľnosti
2. Kontrola činnosti odborne spôsobilých osôb (OSO) a činnosti právnických osôb a fyzických osôb, ktoré vykonávajú nezávislý dohľad v rámci dobrovoľného certifikačného systému na území SR za rok 2025 
3. Informovanie dobrovoľného certifikačného systému, ak SHMÚ zistí nesúlad pri vykonávaní dohľadu, a informovanie iných členských štátov, ak SHMÚ zistí nesúlad pri vydaných potvrdeniach o udržateľnosti
4. Správa a manažovanie IS SK BIO a komunikácia s hospodárskymi subjektami
5. Zabezpečenie servisu IS SK BIO
6. Manažment údajov za SR v UDB a zabezpečovanie prístupu do UDB pre iných oprávnených užívateľov 
7. Práca v pracovných skupinách pre rozvoj UDB a v ostatných súvisiacich pracovných skupinách EK 
8. Kooperácia v rámci skupiny REFUREC, príprava podkladov na zasadnutia skupiny a účasť na zasadnutiach
9. Príprava stanovísk pre Komisiu pre koordináciu biopalív v doprave pod vedením MH SR
10. Zverejňovanie a aktualizácia informácií o geografickom pôvode a druhu surovín použitých na výrobu udržateľných pohonných látok za každú právnickú osobu alebo fyzickú osobu, ktorá uvádza na trh udržateľnú pohonnú látku
11. Nahlásenie množstva biozložky v motorovej nafte a automobilovom benzíne na ŠÚ SR</t>
    </r>
    <r>
      <rPr>
        <strike/>
        <sz val="7"/>
        <rFont val="Arial"/>
        <family val="2"/>
        <charset val="238"/>
      </rPr>
      <t xml:space="preserve">
</t>
    </r>
    <r>
      <rPr>
        <strike/>
        <sz val="7"/>
        <color rgb="FFFF0000"/>
        <rFont val="Arial"/>
        <family val="2"/>
        <charset val="238"/>
      </rPr>
      <t xml:space="preserve">
</t>
    </r>
  </si>
  <si>
    <r>
      <t>Predpokladané výstupy:</t>
    </r>
    <r>
      <rPr>
        <strike/>
        <sz val="7"/>
        <rFont val="Arial"/>
        <family val="2"/>
        <charset val="238"/>
      </rPr>
      <t xml:space="preserve">
</t>
    </r>
    <r>
      <rPr>
        <sz val="7"/>
        <rFont val="Arial"/>
        <family val="2"/>
        <charset val="238"/>
      </rPr>
      <t>správa a manažovanie IS SK BIO a spolupráca pri manažmente údajov za SR v UDB, práca v medzinárodných tímoch, kontroly odborne spôsobilých osôb a certifikačných orgánov dobrovoľných schém, školenia subjektov SK BIO, podklady pre MŽP SR a ŠÚ SR, stanoviská k odbornej problematike, prezentácia výsledkov činnosti a skúseností z praxe</t>
    </r>
  </si>
  <si>
    <r>
      <rPr>
        <strike/>
        <sz val="7"/>
        <rFont val="Arial"/>
        <family val="2"/>
        <charset val="238"/>
      </rPr>
      <t xml:space="preserve">
</t>
    </r>
    <r>
      <rPr>
        <sz val="7"/>
        <rFont val="Arial"/>
        <family val="2"/>
        <charset val="238"/>
      </rPr>
      <t>Brinzová Božena, Ing.</t>
    </r>
  </si>
  <si>
    <t>3003-00</t>
  </si>
  <si>
    <t>Výpočet zmiešavacieho pomeru pre potreby rizikovej analýzy oblastí citlivých na mikropolulanty</t>
  </si>
  <si>
    <t>Stručná anotácia úlohy: Spracovanie údajov potrebných pre výpočet zmiešavacieho pomeru podľa článku 8.2 Smernice Európskeho parlamentu a Rady (EÚ) 2024/3019 o čistení komunálnych odpadových vôd.</t>
  </si>
  <si>
    <t>Predpokladané výstupy: zmiešavací pomer vybraných ČOV.</t>
  </si>
  <si>
    <t>Predpokladané aktivity: Digitalizácia historických záznamov, participácia na rezorných, medzirezortných a medzinárodných úlohách a poskytovanie klimatických analýz najmä v súvislosti s predikciami zmeny klímy pre orgány verejnej správy, vydanie zborníka NKP</t>
  </si>
  <si>
    <t>Predpokladané výstupy: Výskum zmeny klímy:
• Scenáre zmeny klímy. 
• Splnené úlohy Akčného plánu pre implementáciu Stratégie adaptácie SR na zmenu klímy.
• Štúdie mestského ostrova tepla.     
• Analýzy klimatických extrémov.
Tvorba špecializovaných a historických databáz pre analýzu dôsledkov zmeny klímy: 
• Metodiky a špecializované databázy vybraných meteorologických, klimatologických, agrometeorologických a fenologických charakteristík a prvkov.
• Metodiky a databázy gridovaných údajov vybraných meteorologických, klimatologických, agrometeorologických a fenologických charakteristík a prvkov.
• Štatistické a pravdepodobnostné analýzy meteorologických, klimatologických, agrometeorologických a fenologických údajov, indexov a charakteristík.
• Identifikácia Centennial Observing Stations. 
• Homogenizované a verifikované meteorologické, klimatologické, agrometeorologické a fenologické údaje. 
• Spracované normály meteorologických, klimatologických, agrometeorologických a fenologických prvkov, indexov a charakteristík.
• Metodiky a spracované podklady pre normotvornú činnosť a návrhové hodnoty.
Rezortná a mimorezortná spolupráca na výskumných a vývojových úlohách:
• Spracované údaje o atmosférických zrážkach pre Smernicu Rady 91/676/EHS a pokynom EK.
• Podklady pre úlohu VUVH Prognóza vývoja prírodných zdrojov podzemných vôd v dôsledku zmeny klímy.
• V spolupráci s MŽP a SAŽP mapový servis nad mapovými vrstvami ku klimatickým scenárom 2050 a 2100
Spolupráca s Národnou komisiou GFCS, Copernicus, Eumetnet, WMO, regionálnym klimatologickým centrom WMO pre RA VI a so SAŽP pri napĺňaní a aktualizácii web stránky www.klima-adapt.sk.</t>
  </si>
  <si>
    <t>Systém pre biopalivá, biokvapaliny a palivá z biomasy.</t>
  </si>
  <si>
    <t>Plán hlavných úloh SHMÚ na rok 2026 - sektor LETECKÁ METEOROLOGICKÁ SLUŽBA</t>
  </si>
  <si>
    <t>Spolu  sektor LETECKÁ METEOROLOGICKÁ SLUŽBA</t>
  </si>
  <si>
    <t>9014-00</t>
  </si>
  <si>
    <t>Letecká meteorologická služba</t>
  </si>
  <si>
    <t>Vladár Adam, Ing., PhD.</t>
  </si>
  <si>
    <t>SHMÚ poskytuje leteckú navigačnú službu v oblasti meteorologického zabezpečenia civilného letectva (ďalej len „letecká meteorologická služba“ alebo „služba MET“). Leteckú meteorologickú službu poskytuje na základe platného osvedčenia poskytovateľa leteckých navigačných služieb a povolenia MD SR.</t>
  </si>
  <si>
    <t>Stručná anotácia úlohy: Služby LMS vykonáva priamo pre leteckých odberateľov, vykonávajú organizačné útvary SHMÚ pre LMS, ktorá ich ďalej používa na meteorologické zabezpečenie civilnej leteckej prevádzky, LMS zabezpečuje pre organizačné útvary SHMÚ alebo pre iných neleteckých odberateľov, t.j. služieb, ktoré nesúvisia so zabezpečením civilného letectva a nemôžu byť hradené z príjmov od leteckých používateľov.</t>
  </si>
  <si>
    <t>Predpokladané aktivity: Hlavné odborné aj podporné činnosti ÚLMS sú realizované v organizačných útvaroch:  odbor CMBO Bratislava odbor MBO Košice odbor MS Poprad  odbor MS Piešťany odbor MS Žilina odbor MS Bratislava.</t>
  </si>
  <si>
    <t xml:space="preserve">Predpokladané výstupy: Letecká meteorologická služba je poskytovaná na základe povolenia MD SR na vykonávanie leteckej meteorologickej služby (rozhodnutie č. 06657/2021/SCLVD/04731) v rozsahu stanovenom v rozhodnutí Dopravného úradu (č. 023436/2020/OLNS-1/1H). </t>
  </si>
  <si>
    <t>riaditeľ odboru globálnej ochrany ovzdušia, zmeny klímy a adaptácie /OGOOZKA/</t>
  </si>
  <si>
    <t>Úlohy SHMÚ 7043-00 (výstupy predpovedných meteorologických modelov), 4204-00 (emisné dáta), 2014-00 (dáta z meteorologických staníc), 4104-00 (dáta z NMSKO. Prepojenie na projekt technickej pomoci Európskej komisie TSI – Roadmaps kvality ovzdušia.</t>
  </si>
  <si>
    <t xml:space="preserve">§4 zákona zákon č. 146/2023 Z. z., vyhl. č. 250/2023 Z. z., smernica EPaR 2024/88/ES; a smernice (EÚ) 2024/2881 o riadení kvality ovzdušia, vrátane rozvoja modelových nástrojov a tvorby národných a regionálnych „roadmaps“. </t>
  </si>
  <si>
    <t>Stručná anotácia úlohy: Vývoj a aplikácia regionálnych, lokálnych a interpolačných modelov kvality ovzdušia pre dlhodobú analýzu a predpoveď kvality ovzdušia, s cieľom uspokojenia aktuálnych požiadaviek legislatívy o kvalite ovzdušia a rozšírených  požiadaviek na modelovanie ustanovených v novej smernici 2024/88/ES o kvalite okolitého ovzdušia. Zabezpečenie harmonizácie modelových nástrojov v rámci EÚ.  Zabezpečenie modelových nástrojov, vzdelávania a certifikácie pre posudzovateľov vplyvov stacionárnych zdrojov na kvalitu ovzdušia. Úloha zahŕňa aj odbornú koordináciu analytickej časti projektu TSI – Roadmaps kvality ovzdušia, ktorého cieľom je vypracovanie národných a regionálnych plánov opatrení (roadmaps) na zlepšenie kvality ovzdušia podľa smernice (EÚ) 2024/2881. SHMÚ zabezpečuje odbornú a metodickú účasť, koordináciu vstupov, poskytovanie dát a spoluprácu s MŽP SR a externým realizačným tímom.</t>
  </si>
  <si>
    <t>Predpokladané výstupy: databázy údajov, hodnotiace správy, metodiky, podklady pre programy na zlepšenie kvality ovzdušia v zónach a aglomeráciách, Predpovede a hodnotenia na webstránke SHMÚ, publikácie. Účasť na projekte TSI – koordinácia odborných vstupov SHMÚ, spolupráca s MŽP SR, MF SR, EK a externým konzorciom pri príprave modelových analýz, hodnotení scenárov a opatrení pre roadmaps kvality ovzdušia.</t>
  </si>
  <si>
    <t>Gerhátová Eva, Ing.</t>
  </si>
  <si>
    <t>Stručná anotácia úlohy: Validácia a spracovanie dát z nekontutinuálnych meraní zo staníc NMSKO (PAH, ŤK, vzorky monitoringu EMEP), ročná validácia a spracovanie kontinuálnych meraní z NMSKO. Vypracovanie mesačných  hodnotení o KO, ročných hodnotiacich správ KO pre aglomerácie a zóny SR v slovenskom a anglickom jazyku, ročné prehodnotenie oblastí riadenia kvality ovzdušia (ORKO) a monitorovacej siete, aktualizácia zoznamu Rizikových obcí ohrozených zhoršenou kvalitou ovzdušia. Tvorba požadovaných e-reportov a ich zasielanie do EEA/EK, vrátane prípravy podkladov pre modelové datasety EFA D1b a E1b a reportovania v nevyhnutnom rozsahu. Zabezpečenie reportovania hodinových nevalidovaných údajov do EEA/EK. Reporting výsledkov monitoringu z EMEP staníc do NILU. Spolupráca s MŽP SR pri tvorbe programov a plánov na zabezpečenie kvality ovzdušia. Účasť na konferenciách, pracovných zasadnutiach IPR, informovanie verejnosti, komunikácia s verejnosťou, odborné prednášky pre verejnosť, zastupovanie SR v domácich a medzinárodných expertných skupinách organizácií EIONET, AQUILA, EMEP.</t>
  </si>
  <si>
    <r>
      <t xml:space="preserve">(ŠGÚDŠ) - geologické a hydrogeologické hodnotenia koncepčné modely, smery prúdenia, vymedzenie útvarov podzemnej vody, (VÚVH) - národná koordinácia implementácie smernice 2000/60/ES pre podzemnú vodu a hodnotenie vplyvu podzemnej vody na povrchovú vodu, poskytnutie výsledkov monitorovania kvality PzV; </t>
    </r>
    <r>
      <rPr>
        <strike/>
        <sz val="7"/>
        <rFont val="Arial"/>
        <family val="2"/>
        <charset val="238"/>
      </rPr>
      <t>(</t>
    </r>
    <r>
      <rPr>
        <sz val="7"/>
        <rFont val="Arial"/>
        <family val="2"/>
        <charset val="238"/>
      </rPr>
      <t>ŠOP SR</t>
    </r>
    <r>
      <rPr>
        <strike/>
        <sz val="7"/>
        <rFont val="Arial"/>
        <family val="2"/>
        <charset val="238"/>
      </rPr>
      <t>)</t>
    </r>
    <r>
      <rPr>
        <sz val="7"/>
        <rFont val="Arial"/>
        <family val="2"/>
        <charset val="238"/>
      </rPr>
      <t xml:space="preserve"> - hodnotenie vplyvu podzemnej vody na suchozemské ekosystémy,  Univerzita Komenského v Bratislave - hodnotenie zmeny klímy a jej dopad na využiteľné zdroje podzemnej vody, MŽP SR, sekcia geológie a prírodných zdrojov - Komisia pre posudzovanie a schvaľovanie záverečných správ s výpočtom množstiev podzemnej vody a geotermálnej energie: protokoly komisie, schválené využiteľné množstvá podzemnej vody</t>
    </r>
  </si>
  <si>
    <t>MŽP sekcia geológie a prírodných zdrojov,  Komisia pre posudzovanie a schvaľovanie záverečných správ s výpočtom množstiev podzemnej vody a geotermálnej energie. Vstupy: Rozhodnutie o schválení záverečnej správy s výpočtom množstiev podzemných vôd (KKZ)</t>
  </si>
  <si>
    <t xml:space="preserve">
Škôrňová Jana, Ing., Danáčová Zuzana, Ing., PhD.
</t>
  </si>
  <si>
    <t>MŽP SR</t>
  </si>
  <si>
    <t>Potrebné pre transpozíciu a následnú implementáciu Smernice EP a Rady (EÚ) č. 2024/3019 o čistení komunálnych odpadových vôd bola transponovaná a implementovaná do právneho poriadku SR.</t>
  </si>
  <si>
    <t>3064-00 Oznamovanie údajov a evidencia práv a povinností vyplývajúcich z rozhodnutí orgánov štátnej vodnej správy o povrchovej vode
3324-00 Vodohospodárska bilancia kvality povrchových vôd
3624-00 Vodohospodárska bilancia množstva povrchovej vody za uplynulý rok  
3253-00 Stanovenie hydrologických charakteristík
3174-00 Posudková expertízna činnosť (kvantita povrchových vôd)</t>
  </si>
  <si>
    <t xml:space="preserve">Predpokladané aktivity: 
1. Výpočet priemerného ročného objemu vypúšťaných komunálnych odpadových vôd do povrchových vôd za posledných 5 rokov na vybraných komunálnych ČOV (využitie súhrnnej evidencie o vodách). 
2. Výpočet priemerného ročného prietoku recipienta v mieste vypúšťania vybraných komunálnych ČOV za posledných 5 rokov.
3. Odporúčanie riešenia stanovenia hydrologickej charakteristiky pre imlementáciu Smernice EP a Rady (EÚ) č.2024/3019 
</t>
  </si>
  <si>
    <t>Stručná anotácia úlohy: úloha plní požiadavky zo zákona č. 309/2009 Z. z. a vykonávacej vyhlášky (transpozícia revidovanej smernice EP a Rady 2018/2001, tzv. REDIII). SHMÚ zabezpečuje praktické plnenie legislatívnych ustanovení a zároveň sleduje aktuálne rokovania týkajúce sa odbornej problematiky a na základe týchto informácií a ich vyhodnocovania v praxi vytvára kvalifikované stanoviská a odborné podklady.</t>
  </si>
  <si>
    <t>Stručná anotácia úlohy: Zabezpečenie prevádzky a údržby NMSKO a Informačného systému kvality ovzdušia (ISKO), zverejnenie nameraných údajov z NMSKO. Účasti v porovnávacích testoch spôsobilosti. Interné audity a preskúmanie manažmentom podľa požiadaviek normy ISO/IEC 17025, zapojenie sa do medzinárodných výskumných projektov.</t>
  </si>
  <si>
    <t>Volek Marianna, Mgr.</t>
  </si>
  <si>
    <t xml:space="preserve">Predpokladané aktivity: zber, validácia, spracovanie oznámených údajov v zmysle § 6 ods. 5 a 6 zákona č. 364/2004 Z. z. v znení neskorších predpisov (vodný zákon)  a § 20, § 22 a § 25 ods. 1 písm. c) vyhlášky č. 418/2010 Z. z., činnosti spojené s vedením vodoprávnej </t>
  </si>
  <si>
    <t>Predpokladané aktivity:
 • Poskytovanie posudkov a expertíz pre fyzické a právnické osoby, 
• Informácie právnickým a fyzickým osobám v zmysle zákona č.211/2002 Z. z., 
• Informácie pre študentov VŠ na základe zmlúv medzi SHMÚ a príslušnými VŠ, 
• Komunikácia s verejnosťou (Deň otvorených dverí SHMÚ, Deň otvorených dverí MŽP, Deň Dunaja), 
• Operatívne spracovanie stanovísk pre MŽP SR, 
• Poskytnutie údajov pre „Štatistickú ročenku“ a pre „Štatistická ročenka mesta Bratislavy“, 
• Poskytnutie údajov pre „Správu o stave životného prostredia Slovenskej republiky“, 
• Poskytnutie údajov pre „Správa o vodnom hospodárstve v Slovenskej republike 
• Plnenie požiadaviek ohľadne poskytovania hydrologických údajov vyplývajúcich z vodného plánu SR pre zlepšenie hydrologických podmienok (napr. prehodnotenie manipulačných poriadkov vodných diel a ďalších vodných stavieb, nové a obnovené povolenia odberov z povrchových vôd, ...) 
• Metodické usmernenie riešenia posudkov kvantity povrchových vôd</t>
  </si>
  <si>
    <t>Predpokladané aktivity: poskytovanie  monitorovaných údajov, odborných posudkov, expertíz a štúdií o kvalite povrchovej vody pre právnické a fyzické osoby, poskytovanie informácií v zmysle zákona č. 211/2002 Z. z. o slobodnom prístupe k informáciám, aktivity spojené s činnosťami akreditovaného skúšobného laboratória  pre odber  vzoriek  kvality povrchovej vody a merania in situ.</t>
  </si>
  <si>
    <t>§ 4a  odseky (1,2, 8) Zákona č. 364/2004 Z. z, v znení neskorších predpisov ,
§ 5 a § 6 zákona č. 364/2004 Z. z., vyhl. č. 247/2017 Z. z., čl. 4.2 písm. a) AP Sucho,
Zákon 569/2007 Z. z., 
§ 4 Štátna hydrologická služba Zákon  201/2009 Z.z. O štátnej hydrologickej službe a štátnej meteorologickej službe,
bilaterálne dohody a konvencie na hraničných tokoch, 
H2ODNOTA JE VODA - Akčný plán na riešenie dôsledkov sucha a nedostatku vody
Koncepcia vodnej politiky SR na roky 2021-2030
s výhľadom do roku 2050,
AP na ochranu vody v CHVO ŽO
Envirostratégia 2030 (opatrenie ES2030 ID 288),
plnenie požiadaviek normy ISO/IEC 17025:2017</t>
  </si>
  <si>
    <t xml:space="preserve">
§ 6 ods. 5, 6, 7, § 29 ods. 2 písm. c) zákona č. 364/2004 Z. z. v znení neskorších predpisov (vodný zákon) v spojitosti s § 20, § 21, § 22 a § 25 ods. 1 písm. c) vyhlášky č.418/2010 Z. z. o vykonaní niektorých ustanovení vodného zákona;           
Koncepcia vodnej politiky SR na roky 2021-2030
s výhľadom do roku 2050;
AP na ochranu vody v CHVO ŽO
Envirostratégia 2030 (opatrenie ES2030 ID 288).</t>
  </si>
  <si>
    <r>
      <t xml:space="preserve">Predpokladané aktivity: Zber, kontrola a nahrávanie údajov o odberoch podzemných vôd a vypúšťaniach do podzemných vôd vrátane osobitných vôd  za rok 2024 - naplnenie znenia zákona o vodách (§ 6 ods. 5, 6, 7, § 29 ods. 2 písm. c zákon č.364/2004 Z. z. v znení neskorších predpisov) a nadväznej vykonávacej vyhlášky (§ 20, § 21, § 22 a § 25 ods. 1 písm c vyhláška č.418/2010 Z. z.) o oznamovaní údajov o odbere podzemných vôd a vypúšťaní do podzemných vôd a povinnej evidencii práv a povinností vyplývajúcich z vodoprávnych rozhodnutí. </t>
    </r>
    <r>
      <rPr>
        <strike/>
        <sz val="7"/>
        <color rgb="FFFF0000"/>
        <rFont val="Arial"/>
        <family val="2"/>
        <charset val="238"/>
      </rPr>
      <t/>
    </r>
  </si>
  <si>
    <t>zákon č. 201/2009 Z. z., §14 zákona č. 7/2010 Z. z., zákon č. 541/2004 Z. z., vyhl. č. 55/2006 Z. z., vyhl. č. 388/2006 Z. z., ratifikácia Konvencie Svetovej meteorologickej organizácie, zákon č. 321/2012 Z. z., zákon č. 205/2004 Z. z., Rámcový dohovor OSN o zmene klímy, zákon č. 157/2018 Z. z.</t>
  </si>
  <si>
    <t>Zákon č. 205/2004 Z. z,  
Zákon č. 39/20013 Z. z.
Zákon č. 201/2009 Z. z. o štátnej hydrologickej a štátnej meteorologickej službe  v znení neskorších predpisov    
Koncepcia vodnej politiky SR na roky 2021-2030
s výhľadom do roku 2050,
Envirostratégia 2030 (opatrenie ES2030 ID 288)                     
Nariadenia EPaR č. 166/2006</t>
  </si>
  <si>
    <t>Úloha vyplýva z legislatívnych požiadaviek daných smernicou:  2019/1024 Smernica Európskeho parlamentu a Rady (EÚ) 2019/1024 z 20. júna 2019 o otvorených dátach a opakovanom použití informácií verejného sektora a nariadenia komisie: 2023/138 Nariadenie komisie (EÚ) 2023/138 ktorým sa stanuje zoznam konkrétnych súborov údajov s vysokou hodnotou a podmienky ich uverejňovania a opakovaného použitia. Zákon č. 211/2000 Z. z.</t>
  </si>
  <si>
    <t>Zákon č. 364/2004 Z. z, v znení neskorších predpisov (vodný zákon), §4a a §29 ,        
Zákon č. 201/2009 Z. z. o štátnej hydrologickej a štátnej meteorologickej službe  v znení neskorších predpisov, §4,  §13 a  §14  
Bilaterálne dohody a konvencie na hraničných tokoch. 
Koncepcia vodnej politiky SR na roky 2021-2030
s výhľadom do roku 2050,
Envirostratégia 2030 (opatrenie ES2030 ID 288)</t>
  </si>
  <si>
    <t xml:space="preserve">Predpokladané výstupy:   
• Elektronicky spracované a archivované údaje z monitorovania kvality povrchovej vody za predcházajúci rok v centrálnej databáze na SHMÚ
• Hodnotenie kvality povrchovej vody za predcházajúci rok (ročná správa) podľa Nariadenia vlády SR č. 269/2010 Z. z. a Nariadenia vlády SR č. 167/2015 Z. z.
• Podklady pre hodnotenie stavu vôd v SR do  Vodného plánu Slovenska
• Podklady do Programu monitorovania vôd 
• Medzinárodné aktivity (KHV, ICPDR, PS Chemické látky)
• Dunajská ročenka TNMN (ICPDR) za predcházajúci rok a databáza za aktuálny rok
• Podklady pre aktualizáciu zoznamu špecifických relevantných znečisťujúcich látok v povrchovej vode  </t>
  </si>
  <si>
    <t>Zákon č. 364/2004 Z. z,  § 4c, § 11, § 13, §14, §15, Medzinárodné dohody a konvencie, Zákon  201/2009 Z. z. O štátnej hydrologickej službe a štátnej meteorologickej službe
Koncepcia vodnej politiky SR na roky 2021-2030
s výhľadom do roku 2050,
Envirostratégia 2030 (opatrenie ES2030 ID 288))</t>
  </si>
  <si>
    <t xml:space="preserve"> Zákon č. 364/2004 Z. z, v znení neskorších predpisov, §4a
Vyhl. č. 418/2010 Z. z. o vykonaní niektorých ustanovení vodného zákona, §8
 Zákon č. 7/2010 Z. z.  v zneniach neskorších predpisov, § 4, § 5, § 6, § 7
Zákon  201/2009 Z. z. O štátnej hydrologickej službe a štátnej meteorologickej službe
H2ODNOTA JE VODA - Akčný plán na riešenie dôsledkov sucha a nedostatku vody
Koncepcia vodnej politiky SR na roky 2021-2030
s výhľadom do roku 2050,
Envirostratégia 2030 (opatrenie ES2030 ID 288)
</t>
  </si>
  <si>
    <t>Zákon č. 364/2004 Z. z, v znení neskorších predpisov , §4, 
Vyhl. 418/2010 o vykonaní niektorých ustanovení vodného zákona,  §5, 6
Zákon  201/2009 Z. z. O štátnej hydrologickej službe a štátnej meteorologickej službe,
Zákon 7/2010 Z. z. v zneniach neskorších predpisov,
bilaterálne dohody a konvencie na hraničných tokoch, 
H2ODNOTA JE VODA - Akčný plán na riešenie dôsledkov sucha a nedostatku vody
Koncepcia vodnej politiky SR na roky 2021-2030
s výhľadom do roku 2050,
AP na ochranu vody v CHVO ŽO
Envirostratégia 2030 (opatrenie ES2030 ID 288)</t>
  </si>
  <si>
    <t>Pozn.:  Úlohy č. 3001-00 a 3003-00 boli zakomponované do Plánu hlavných úloh na základe požiadavky MŽP SR po Internom pripomienkovom konaní. Financovanie úloh bude zabezpečené z disponibilných vlastných zdrojov, prípadne z prostriedkov získaných z projektov. Predpokladaná výška požadovaných prostriedkov: úloha č. 3001-00:   36 000 Eur a úloha č. 3003-00:    36 000 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</si>
</sst>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Calibri"/>
      <family val="2"/>
      <charset val="238"/>
      <scheme val="minor"/>
    </font>
    <font>
      <sz val="10"/>
      <name val="Arial CE"/>
      <charset val="238"/>
    </font>
    <font>
      <sz val="7"/>
      <name val="Arial"/>
      <family val="2"/>
      <charset val="238"/>
    </font>
    <font>
      <b/>
      <sz val="7"/>
      <name val="Arial"/>
      <family val="2"/>
      <charset val="238"/>
    </font>
    <font>
      <sz val="10"/>
      <name val="Arial"/>
      <family val="2"/>
      <charset val="238"/>
    </font>
    <font>
      <b/>
      <sz val="10"/>
      <name val="Arial"/>
      <family val="2"/>
      <charset val="238"/>
    </font>
    <font>
      <b/>
      <sz val="9"/>
      <name val="Arial"/>
      <family val="2"/>
      <charset val="238"/>
    </font>
    <font>
      <strike/>
      <sz val="7"/>
      <name val="Arial"/>
      <family val="2"/>
      <charset val="238"/>
    </font>
    <font>
      <sz val="7"/>
      <name val="Calibri"/>
      <family val="2"/>
      <charset val="238"/>
    </font>
    <font>
      <b/>
      <sz val="7"/>
      <name val="Calibri"/>
      <family val="2"/>
      <charset val="238"/>
    </font>
    <font>
      <u/>
      <sz val="10"/>
      <color indexed="12"/>
      <name val="Arial CE"/>
      <charset val="238"/>
    </font>
    <font>
      <u/>
      <sz val="7"/>
      <name val="Arial"/>
      <family val="2"/>
      <charset val="238"/>
    </font>
    <font>
      <strike/>
      <sz val="7"/>
      <color rgb="FF00B050"/>
      <name val="Arial"/>
      <family val="2"/>
      <charset val="238"/>
    </font>
    <font>
      <sz val="12"/>
      <name val="Arial"/>
      <family val="2"/>
      <charset val="238"/>
    </font>
    <font>
      <strike/>
      <sz val="7"/>
      <color rgb="FFFF0000"/>
      <name val="Arial"/>
      <family val="2"/>
      <charset val="238"/>
    </font>
    <font>
      <sz val="11"/>
      <color theme="1"/>
      <name val="Calibri"/>
      <family val="2"/>
      <charset val="23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34"/>
      </patternFill>
    </fill>
    <fill>
      <patternFill patternType="solid">
        <fgColor theme="8" tint="0.79998168889431442"/>
        <bgColor indexed="64"/>
      </patternFill>
    </fill>
    <fill>
      <patternFill patternType="solid">
        <fgColor theme="0" tint="-4.9989318521683403E-2"/>
        <bgColor indexed="26"/>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26"/>
      </patternFill>
    </fill>
    <fill>
      <patternFill patternType="solid">
        <fgColor theme="2" tint="-9.9978637043366805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0" fontId="1" fillId="0" borderId="0"/>
    <xf numFmtId="0" fontId="1" fillId="0" borderId="0"/>
    <xf numFmtId="0" fontId="10" fillId="0" borderId="0" applyNumberFormat="0" applyFill="0" applyBorder="0" applyAlignment="0" applyProtection="0"/>
    <xf numFmtId="9" fontId="15" fillId="0" borderId="0" applyFont="0" applyFill="0" applyBorder="0" applyAlignment="0" applyProtection="0"/>
  </cellStyleXfs>
  <cellXfs count="97">
    <xf numFmtId="0" fontId="0" fillId="0" borderId="0" xfId="0"/>
    <xf numFmtId="0" fontId="2" fillId="2" borderId="0" xfId="1" applyFont="1" applyFill="1" applyAlignment="1">
      <alignment horizontal="center" vertical="center" wrapText="1"/>
    </xf>
    <xf numFmtId="0" fontId="4" fillId="2" borderId="0" xfId="1" applyFont="1" applyFill="1" applyAlignment="1">
      <alignment wrapText="1"/>
    </xf>
    <xf numFmtId="0" fontId="3" fillId="2" borderId="0" xfId="1" applyFont="1" applyFill="1" applyAlignment="1">
      <alignment horizontal="center" vertical="center" wrapText="1"/>
    </xf>
    <xf numFmtId="0" fontId="2" fillId="2" borderId="0" xfId="1" applyFont="1" applyFill="1" applyAlignment="1">
      <alignment horizontal="center" vertical="top" wrapText="1"/>
    </xf>
    <xf numFmtId="0" fontId="7" fillId="2" borderId="0" xfId="1" applyFont="1" applyFill="1" applyAlignment="1">
      <alignment horizontal="center" vertical="top" wrapText="1"/>
    </xf>
    <xf numFmtId="0" fontId="2" fillId="2" borderId="0" xfId="1" applyFont="1" applyFill="1" applyAlignment="1">
      <alignment wrapText="1"/>
    </xf>
    <xf numFmtId="0" fontId="2" fillId="2" borderId="0" xfId="1" applyFont="1" applyFill="1" applyAlignment="1">
      <alignment horizontal="left" vertical="top" wrapText="1"/>
    </xf>
    <xf numFmtId="0" fontId="2" fillId="2" borderId="1" xfId="1" applyFont="1" applyFill="1" applyBorder="1" applyAlignment="1">
      <alignment horizontal="center" vertical="center" wrapText="1"/>
    </xf>
    <xf numFmtId="1" fontId="2" fillId="2" borderId="1" xfId="1" applyNumberFormat="1" applyFont="1" applyFill="1" applyBorder="1" applyAlignment="1">
      <alignment horizontal="center" vertical="center" textRotation="90" wrapText="1"/>
    </xf>
    <xf numFmtId="0" fontId="3" fillId="2" borderId="0" xfId="1" applyFont="1" applyFill="1" applyAlignment="1">
      <alignment wrapText="1"/>
    </xf>
    <xf numFmtId="0" fontId="9" fillId="2" borderId="0" xfId="1" applyFont="1" applyFill="1" applyAlignment="1">
      <alignment vertical="center" wrapText="1"/>
    </xf>
    <xf numFmtId="0" fontId="2" fillId="2" borderId="1" xfId="1" applyFont="1" applyFill="1" applyBorder="1" applyAlignment="1">
      <alignment horizontal="center" vertical="center" textRotation="90" wrapText="1"/>
    </xf>
    <xf numFmtId="0" fontId="2" fillId="2" borderId="0" xfId="1" applyFont="1" applyFill="1" applyAlignment="1">
      <alignment horizontal="left" vertical="center" wrapText="1"/>
    </xf>
    <xf numFmtId="2" fontId="2" fillId="2" borderId="1" xfId="1" applyNumberFormat="1" applyFont="1" applyFill="1" applyBorder="1" applyAlignment="1">
      <alignment horizontal="left" vertical="top" wrapText="1"/>
    </xf>
    <xf numFmtId="1" fontId="2" fillId="2" borderId="1" xfId="1" applyNumberFormat="1" applyFont="1" applyFill="1" applyBorder="1" applyAlignment="1">
      <alignment vertical="top" wrapText="1"/>
    </xf>
    <xf numFmtId="2" fontId="2" fillId="2" borderId="1" xfId="1" applyNumberFormat="1" applyFont="1" applyFill="1" applyBorder="1" applyAlignment="1">
      <alignment horizontal="left" vertical="center" wrapText="1"/>
    </xf>
    <xf numFmtId="0" fontId="2" fillId="2" borderId="1" xfId="2" applyFont="1" applyFill="1" applyBorder="1" applyAlignment="1">
      <alignment horizontal="center" vertical="center" wrapText="1"/>
    </xf>
    <xf numFmtId="1" fontId="2" fillId="2" borderId="0" xfId="1" applyNumberFormat="1" applyFont="1" applyFill="1" applyAlignment="1">
      <alignment horizontal="center" vertical="center" textRotation="90" wrapText="1"/>
    </xf>
    <xf numFmtId="1" fontId="3" fillId="2" borderId="0" xfId="1" applyNumberFormat="1" applyFont="1" applyFill="1" applyAlignment="1">
      <alignment horizontal="center" vertical="center" wrapText="1"/>
    </xf>
    <xf numFmtId="0" fontId="2" fillId="2" borderId="0" xfId="1" applyFont="1" applyFill="1" applyAlignment="1">
      <alignment vertical="center" wrapText="1"/>
    </xf>
    <xf numFmtId="0" fontId="2" fillId="2" borderId="0" xfId="1" applyFont="1" applyFill="1" applyAlignment="1">
      <alignment horizontal="right" vertical="center" wrapText="1"/>
    </xf>
    <xf numFmtId="0" fontId="13" fillId="2" borderId="0" xfId="1" applyFont="1" applyFill="1" applyAlignment="1">
      <alignment wrapText="1"/>
    </xf>
    <xf numFmtId="3" fontId="3" fillId="7" borderId="1" xfId="1" applyNumberFormat="1" applyFont="1" applyFill="1" applyBorder="1" applyAlignment="1">
      <alignment horizontal="right" vertical="center" wrapText="1"/>
    </xf>
    <xf numFmtId="1" fontId="3" fillId="8" borderId="1" xfId="1" applyNumberFormat="1" applyFont="1" applyFill="1" applyBorder="1" applyAlignment="1">
      <alignment horizontal="right" vertical="center" wrapText="1"/>
    </xf>
    <xf numFmtId="2" fontId="2" fillId="2" borderId="1" xfId="1" applyNumberFormat="1" applyFont="1" applyFill="1" applyBorder="1" applyAlignment="1">
      <alignment horizontal="center" vertical="center" textRotation="90" wrapText="1"/>
    </xf>
    <xf numFmtId="2" fontId="2" fillId="2" borderId="1" xfId="1" applyNumberFormat="1" applyFont="1" applyFill="1" applyBorder="1" applyAlignment="1">
      <alignment horizontal="center" vertical="center" wrapText="1"/>
    </xf>
    <xf numFmtId="1" fontId="2" fillId="2" borderId="1" xfId="1" applyNumberFormat="1" applyFont="1" applyFill="1" applyBorder="1" applyAlignment="1">
      <alignment horizontal="center" vertical="center" wrapText="1"/>
    </xf>
    <xf numFmtId="1" fontId="2" fillId="2" borderId="1" xfId="1" applyNumberFormat="1" applyFont="1" applyFill="1" applyBorder="1" applyAlignment="1">
      <alignment horizontal="left" vertical="top" wrapText="1"/>
    </xf>
    <xf numFmtId="3" fontId="2" fillId="2" borderId="1" xfId="1" applyNumberFormat="1" applyFont="1" applyFill="1" applyBorder="1" applyAlignment="1">
      <alignment horizontal="right" vertical="top" wrapText="1"/>
    </xf>
    <xf numFmtId="3" fontId="7" fillId="2" borderId="1" xfId="1" applyNumberFormat="1" applyFont="1" applyFill="1" applyBorder="1" applyAlignment="1">
      <alignment horizontal="center" vertical="center" wrapText="1"/>
    </xf>
    <xf numFmtId="1" fontId="2" fillId="2" borderId="1" xfId="1" applyNumberFormat="1" applyFont="1" applyFill="1" applyBorder="1" applyAlignment="1">
      <alignment horizontal="left" vertical="center" wrapText="1"/>
    </xf>
    <xf numFmtId="2" fontId="2" fillId="2" borderId="1" xfId="1" applyNumberFormat="1" applyFont="1" applyFill="1" applyBorder="1" applyAlignment="1">
      <alignment vertical="center" wrapText="1"/>
    </xf>
    <xf numFmtId="2" fontId="2" fillId="2" borderId="1" xfId="1" applyNumberFormat="1" applyFont="1" applyFill="1" applyBorder="1" applyAlignment="1">
      <alignment horizontal="center" vertical="top" wrapText="1"/>
    </xf>
    <xf numFmtId="1" fontId="2" fillId="2" borderId="1" xfId="1" applyNumberFormat="1" applyFont="1" applyFill="1" applyBorder="1" applyAlignment="1">
      <alignment vertical="center" wrapText="1"/>
    </xf>
    <xf numFmtId="0" fontId="7" fillId="2" borderId="1" xfId="1" applyFont="1" applyFill="1" applyBorder="1" applyAlignment="1">
      <alignment horizontal="center" vertical="center" wrapText="1"/>
    </xf>
    <xf numFmtId="1" fontId="11" fillId="2" borderId="1" xfId="3" applyNumberFormat="1" applyFont="1" applyFill="1" applyBorder="1" applyAlignment="1" applyProtection="1">
      <alignment horizontal="left" vertical="center" wrapText="1"/>
    </xf>
    <xf numFmtId="1" fontId="2" fillId="2" borderId="1" xfId="3" applyNumberFormat="1" applyFont="1" applyFill="1" applyBorder="1" applyAlignment="1" applyProtection="1">
      <alignment horizontal="left" vertical="center" wrapText="1"/>
    </xf>
    <xf numFmtId="0" fontId="2" fillId="2" borderId="1" xfId="2" applyFont="1" applyFill="1" applyBorder="1" applyAlignment="1">
      <alignment horizontal="left" vertical="center" wrapText="1"/>
    </xf>
    <xf numFmtId="0" fontId="2" fillId="2" borderId="1" xfId="2" applyFont="1" applyFill="1" applyBorder="1" applyAlignment="1">
      <alignment horizontal="left" vertical="center" textRotation="90" wrapText="1"/>
    </xf>
    <xf numFmtId="2" fontId="2" fillId="2" borderId="1" xfId="2" applyNumberFormat="1" applyFont="1" applyFill="1" applyBorder="1" applyAlignment="1">
      <alignment horizontal="left" vertical="center" wrapText="1"/>
    </xf>
    <xf numFmtId="0" fontId="2" fillId="2" borderId="1" xfId="1" applyFont="1" applyFill="1" applyBorder="1" applyAlignment="1">
      <alignment horizontal="left" vertical="top" wrapText="1"/>
    </xf>
    <xf numFmtId="2" fontId="2" fillId="2" borderId="1" xfId="2" applyNumberFormat="1" applyFont="1" applyFill="1" applyBorder="1" applyAlignment="1">
      <alignment horizontal="center" vertical="center" wrapText="1"/>
    </xf>
    <xf numFmtId="1" fontId="2" fillId="2" borderId="1" xfId="1" applyNumberFormat="1" applyFont="1" applyFill="1" applyBorder="1" applyAlignment="1">
      <alignment horizontal="center" vertical="top" wrapText="1"/>
    </xf>
    <xf numFmtId="3" fontId="2" fillId="2" borderId="1" xfId="1" applyNumberFormat="1" applyFont="1" applyFill="1" applyBorder="1" applyAlignment="1">
      <alignment horizontal="center" vertical="center" wrapText="1"/>
    </xf>
    <xf numFmtId="3" fontId="2" fillId="2" borderId="1" xfId="1" applyNumberFormat="1" applyFont="1" applyFill="1" applyBorder="1" applyAlignment="1">
      <alignment horizontal="center" vertical="top" wrapText="1"/>
    </xf>
    <xf numFmtId="3" fontId="2" fillId="2" borderId="1" xfId="1" applyNumberFormat="1" applyFont="1" applyFill="1" applyBorder="1" applyAlignment="1">
      <alignment horizontal="left" vertical="top" wrapText="1"/>
    </xf>
    <xf numFmtId="2" fontId="2" fillId="2" borderId="1" xfId="1" applyNumberFormat="1" applyFont="1" applyFill="1" applyBorder="1" applyAlignment="1">
      <alignment vertical="top" wrapText="1"/>
    </xf>
    <xf numFmtId="3" fontId="3" fillId="9" borderId="1" xfId="1" applyNumberFormat="1" applyFont="1" applyFill="1" applyBorder="1" applyAlignment="1">
      <alignment horizontal="right" vertical="center" wrapText="1"/>
    </xf>
    <xf numFmtId="3" fontId="3" fillId="4" borderId="1" xfId="1" applyNumberFormat="1" applyFont="1" applyFill="1" applyBorder="1" applyAlignment="1">
      <alignment horizontal="right" vertical="center" wrapText="1"/>
    </xf>
    <xf numFmtId="0" fontId="2" fillId="2" borderId="1" xfId="1" applyFont="1" applyFill="1" applyBorder="1" applyAlignment="1">
      <alignment horizontal="left" vertical="center" wrapText="1"/>
    </xf>
    <xf numFmtId="0" fontId="2" fillId="2" borderId="1" xfId="1" applyFont="1" applyFill="1" applyBorder="1" applyAlignment="1">
      <alignment vertical="center" wrapText="1"/>
    </xf>
    <xf numFmtId="0" fontId="2" fillId="0" borderId="1" xfId="1" applyFont="1" applyFill="1" applyBorder="1" applyAlignment="1">
      <alignment horizontal="left" vertical="center" wrapText="1"/>
    </xf>
    <xf numFmtId="1" fontId="3" fillId="8" borderId="1" xfId="1" applyNumberFormat="1" applyFont="1" applyFill="1" applyBorder="1" applyAlignment="1">
      <alignment horizontal="center" vertical="center" wrapText="1"/>
    </xf>
    <xf numFmtId="0" fontId="2" fillId="0" borderId="1" xfId="1" applyFont="1" applyFill="1" applyBorder="1" applyAlignment="1">
      <alignment horizontal="center" vertical="center" textRotation="90" wrapText="1"/>
    </xf>
    <xf numFmtId="0" fontId="2" fillId="0" borderId="1" xfId="1" applyFont="1" applyFill="1" applyBorder="1" applyAlignment="1">
      <alignment horizontal="center" vertical="center" wrapText="1"/>
    </xf>
    <xf numFmtId="2" fontId="2" fillId="0" borderId="1" xfId="1" applyNumberFormat="1" applyFont="1" applyFill="1" applyBorder="1" applyAlignment="1">
      <alignment vertical="center" wrapText="1"/>
    </xf>
    <xf numFmtId="0" fontId="2" fillId="0" borderId="0" xfId="1" applyFont="1" applyFill="1" applyAlignment="1">
      <alignment horizontal="left" vertical="center" wrapText="1"/>
    </xf>
    <xf numFmtId="0" fontId="2" fillId="0" borderId="0" xfId="1" applyFont="1" applyFill="1" applyAlignment="1">
      <alignment horizontal="right" vertical="center" wrapText="1"/>
    </xf>
    <xf numFmtId="0" fontId="7" fillId="2" borderId="1" xfId="2" applyFont="1" applyFill="1" applyBorder="1" applyAlignment="1">
      <alignment horizontal="left" vertical="center" wrapText="1"/>
    </xf>
    <xf numFmtId="1" fontId="7" fillId="2" borderId="1" xfId="1" applyNumberFormat="1" applyFont="1" applyFill="1" applyBorder="1" applyAlignment="1">
      <alignment horizontal="left" vertical="center" wrapText="1"/>
    </xf>
    <xf numFmtId="0" fontId="2" fillId="0" borderId="1" xfId="1" applyFont="1" applyFill="1" applyBorder="1" applyAlignment="1">
      <alignment horizontal="left" vertical="center" wrapText="1"/>
    </xf>
    <xf numFmtId="1" fontId="2" fillId="0" borderId="1" xfId="1" applyNumberFormat="1" applyFont="1" applyFill="1" applyBorder="1" applyAlignment="1">
      <alignment horizontal="center" vertical="center" textRotation="90" wrapText="1"/>
    </xf>
    <xf numFmtId="2" fontId="2" fillId="0" borderId="1" xfId="1" applyNumberFormat="1" applyFont="1" applyFill="1" applyBorder="1" applyAlignment="1">
      <alignment horizontal="center" vertical="center" wrapText="1"/>
    </xf>
    <xf numFmtId="1" fontId="2" fillId="0" borderId="1" xfId="1" applyNumberFormat="1" applyFont="1" applyFill="1" applyBorder="1" applyAlignment="1">
      <alignment horizontal="center" vertical="center" wrapText="1"/>
    </xf>
    <xf numFmtId="1" fontId="2" fillId="0" borderId="1" xfId="1" applyNumberFormat="1" applyFont="1" applyFill="1" applyBorder="1" applyAlignment="1">
      <alignment horizontal="left" vertical="top" wrapText="1"/>
    </xf>
    <xf numFmtId="1" fontId="2" fillId="0" borderId="1" xfId="1" applyNumberFormat="1" applyFont="1" applyFill="1" applyBorder="1" applyAlignment="1">
      <alignment horizontal="left" vertical="center" wrapText="1"/>
    </xf>
    <xf numFmtId="3" fontId="2" fillId="0" borderId="1" xfId="1" applyNumberFormat="1" applyFont="1" applyFill="1" applyBorder="1" applyAlignment="1">
      <alignment horizontal="right" vertical="top" wrapText="1"/>
    </xf>
    <xf numFmtId="2" fontId="2" fillId="0" borderId="1" xfId="1" applyNumberFormat="1" applyFont="1" applyFill="1" applyBorder="1" applyAlignment="1">
      <alignment horizontal="left" vertical="top" wrapText="1"/>
    </xf>
    <xf numFmtId="0" fontId="2" fillId="2" borderId="0" xfId="1" applyFont="1" applyFill="1" applyAlignment="1">
      <alignment horizontal="left" vertical="center" wrapText="1"/>
    </xf>
    <xf numFmtId="0" fontId="2" fillId="2" borderId="1" xfId="1" applyFont="1" applyFill="1" applyBorder="1" applyAlignment="1">
      <alignment horizontal="left" vertical="center" wrapText="1"/>
    </xf>
    <xf numFmtId="9" fontId="2" fillId="2" borderId="1" xfId="4" applyFont="1" applyFill="1" applyBorder="1" applyAlignment="1">
      <alignment horizontal="left" vertical="center" wrapText="1"/>
    </xf>
    <xf numFmtId="0" fontId="2" fillId="2" borderId="2" xfId="1" applyFont="1" applyFill="1" applyBorder="1" applyAlignment="1">
      <alignment horizontal="left" vertical="center" wrapText="1"/>
    </xf>
    <xf numFmtId="0" fontId="2" fillId="2" borderId="3" xfId="1" applyFont="1" applyFill="1" applyBorder="1" applyAlignment="1">
      <alignment horizontal="left" vertical="center" wrapText="1"/>
    </xf>
    <xf numFmtId="0" fontId="2" fillId="2" borderId="4" xfId="1" applyFont="1" applyFill="1" applyBorder="1" applyAlignment="1">
      <alignment horizontal="left" vertical="center" wrapText="1"/>
    </xf>
    <xf numFmtId="0" fontId="2" fillId="2" borderId="1" xfId="1" applyFont="1" applyFill="1" applyBorder="1" applyAlignment="1">
      <alignment vertical="center" wrapText="1"/>
    </xf>
    <xf numFmtId="0" fontId="2" fillId="0" borderId="1" xfId="1" applyFont="1" applyFill="1" applyBorder="1" applyAlignment="1">
      <alignment horizontal="left" vertical="center" wrapText="1"/>
    </xf>
    <xf numFmtId="0" fontId="6" fillId="4" borderId="2" xfId="1" applyFont="1" applyFill="1" applyBorder="1" applyAlignment="1">
      <alignment horizontal="center" vertical="center" wrapText="1"/>
    </xf>
    <xf numFmtId="0" fontId="6" fillId="4" borderId="3" xfId="1" applyFont="1" applyFill="1" applyBorder="1" applyAlignment="1">
      <alignment horizontal="center" vertical="center" wrapText="1"/>
    </xf>
    <xf numFmtId="0" fontId="6" fillId="4" borderId="4" xfId="1" applyFont="1" applyFill="1" applyBorder="1" applyAlignment="1">
      <alignment horizontal="center" vertical="center" wrapText="1"/>
    </xf>
    <xf numFmtId="0" fontId="6" fillId="7" borderId="1" xfId="1" applyFont="1" applyFill="1" applyBorder="1" applyAlignment="1">
      <alignment horizontal="center" vertical="center" wrapText="1"/>
    </xf>
    <xf numFmtId="0" fontId="6" fillId="6" borderId="2" xfId="1" applyFont="1" applyFill="1" applyBorder="1" applyAlignment="1">
      <alignment horizontal="center" vertical="center" wrapText="1"/>
    </xf>
    <xf numFmtId="0" fontId="6" fillId="6" borderId="3" xfId="1" applyFont="1" applyFill="1" applyBorder="1" applyAlignment="1">
      <alignment horizontal="center" vertical="center" wrapText="1"/>
    </xf>
    <xf numFmtId="0" fontId="6" fillId="6" borderId="4" xfId="1" applyFont="1" applyFill="1" applyBorder="1" applyAlignment="1">
      <alignment horizontal="center" vertical="center" wrapText="1"/>
    </xf>
    <xf numFmtId="0" fontId="6" fillId="6" borderId="1" xfId="1" applyFont="1" applyFill="1" applyBorder="1" applyAlignment="1">
      <alignment horizontal="center" vertical="center" wrapText="1"/>
    </xf>
    <xf numFmtId="0" fontId="5" fillId="4" borderId="1" xfId="1" applyFont="1" applyFill="1" applyBorder="1" applyAlignment="1">
      <alignment horizontal="center" vertical="center" wrapText="1"/>
    </xf>
    <xf numFmtId="0" fontId="3" fillId="2" borderId="1" xfId="1" applyFont="1" applyFill="1" applyBorder="1" applyAlignment="1">
      <alignment horizontal="center" vertical="center" wrapText="1"/>
    </xf>
    <xf numFmtId="0" fontId="3" fillId="2" borderId="1" xfId="1" applyFont="1" applyFill="1" applyBorder="1" applyAlignment="1">
      <alignment horizontal="center" vertical="top" wrapText="1"/>
    </xf>
    <xf numFmtId="0" fontId="2" fillId="2" borderId="2" xfId="1" applyFont="1" applyFill="1" applyBorder="1" applyAlignment="1">
      <alignment vertical="center" wrapText="1"/>
    </xf>
    <xf numFmtId="0" fontId="2" fillId="2" borderId="3" xfId="1" applyFont="1" applyFill="1" applyBorder="1" applyAlignment="1">
      <alignment vertical="center" wrapText="1"/>
    </xf>
    <xf numFmtId="0" fontId="2" fillId="2" borderId="4" xfId="1" applyFont="1" applyFill="1" applyBorder="1" applyAlignment="1">
      <alignment vertical="center" wrapText="1"/>
    </xf>
    <xf numFmtId="0" fontId="2" fillId="0" borderId="1" xfId="1" applyFont="1" applyFill="1" applyBorder="1" applyAlignment="1">
      <alignment horizontal="left" vertical="top" wrapText="1"/>
    </xf>
    <xf numFmtId="0" fontId="5" fillId="3" borderId="1" xfId="1" applyFont="1" applyFill="1" applyBorder="1" applyAlignment="1">
      <alignment horizontal="center" vertical="center" wrapText="1"/>
    </xf>
    <xf numFmtId="0" fontId="3" fillId="8" borderId="1" xfId="1" applyFont="1" applyFill="1" applyBorder="1" applyAlignment="1">
      <alignment horizontal="center" vertical="center" textRotation="90" wrapText="1"/>
    </xf>
    <xf numFmtId="1" fontId="3" fillId="8" borderId="1" xfId="1" applyNumberFormat="1" applyFont="1" applyFill="1" applyBorder="1" applyAlignment="1">
      <alignment horizontal="center" vertical="center" wrapText="1"/>
    </xf>
    <xf numFmtId="0" fontId="3" fillId="8" borderId="1" xfId="1" applyFont="1" applyFill="1" applyBorder="1" applyAlignment="1">
      <alignment horizontal="center" vertical="center" wrapText="1"/>
    </xf>
    <xf numFmtId="0" fontId="6" fillId="5" borderId="1" xfId="1" applyFont="1" applyFill="1" applyBorder="1" applyAlignment="1">
      <alignment horizontal="center" vertical="center" wrapText="1"/>
    </xf>
  </cellXfs>
  <cellStyles count="5">
    <cellStyle name="Hypertextové prepojenie" xfId="3" builtinId="8"/>
    <cellStyle name="Normálna" xfId="0" builtinId="0"/>
    <cellStyle name="Normálna 2" xfId="1"/>
    <cellStyle name="Normálne 5" xfId="2"/>
    <cellStyle name="Percentá"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6"/>
  <sheetViews>
    <sheetView tabSelected="1" topLeftCell="A6" zoomScaleNormal="100" workbookViewId="0">
      <selection activeCell="A11" sqref="A11:O11"/>
    </sheetView>
  </sheetViews>
  <sheetFormatPr defaultColWidth="5.28515625" defaultRowHeight="9.75" x14ac:dyDescent="0.25"/>
  <cols>
    <col min="1" max="1" width="3.42578125" style="1" customWidth="1"/>
    <col min="2" max="2" width="3.28515625" style="18" customWidth="1"/>
    <col min="3" max="3" width="12.28515625" style="19" customWidth="1"/>
    <col min="4" max="5" width="11.28515625" style="1" customWidth="1"/>
    <col min="6" max="7" width="8.5703125" style="1" customWidth="1"/>
    <col min="8" max="9" width="27.140625" style="1" customWidth="1"/>
    <col min="10" max="10" width="25" style="20" customWidth="1"/>
    <col min="11" max="15" width="7.7109375" style="21" customWidth="1"/>
    <col min="16" max="16384" width="5.28515625" style="1"/>
  </cols>
  <sheetData>
    <row r="1" spans="1:16" s="3" customFormat="1" ht="36.75" customHeight="1" x14ac:dyDescent="0.25">
      <c r="A1" s="93" t="s">
        <v>272</v>
      </c>
      <c r="B1" s="93" t="s">
        <v>0</v>
      </c>
      <c r="C1" s="94" t="s">
        <v>2</v>
      </c>
      <c r="D1" s="95" t="s">
        <v>3</v>
      </c>
      <c r="E1" s="95" t="s">
        <v>4</v>
      </c>
      <c r="F1" s="94" t="s">
        <v>5</v>
      </c>
      <c r="G1" s="94"/>
      <c r="H1" s="94" t="s">
        <v>6</v>
      </c>
      <c r="I1" s="94" t="s">
        <v>7</v>
      </c>
      <c r="J1" s="95" t="s">
        <v>1</v>
      </c>
      <c r="K1" s="94" t="s">
        <v>8</v>
      </c>
      <c r="L1" s="94"/>
      <c r="M1" s="94"/>
      <c r="N1" s="94"/>
      <c r="O1" s="94"/>
    </row>
    <row r="2" spans="1:16" s="3" customFormat="1" ht="39.75" customHeight="1" x14ac:dyDescent="0.25">
      <c r="A2" s="93"/>
      <c r="B2" s="93"/>
      <c r="C2" s="94"/>
      <c r="D2" s="95"/>
      <c r="E2" s="95"/>
      <c r="F2" s="53" t="s">
        <v>9</v>
      </c>
      <c r="G2" s="53" t="s">
        <v>10</v>
      </c>
      <c r="H2" s="94"/>
      <c r="I2" s="94"/>
      <c r="J2" s="95"/>
      <c r="K2" s="24" t="s">
        <v>11</v>
      </c>
      <c r="L2" s="24" t="s">
        <v>211</v>
      </c>
      <c r="M2" s="24" t="s">
        <v>12</v>
      </c>
      <c r="N2" s="24" t="s">
        <v>13</v>
      </c>
      <c r="O2" s="24" t="s">
        <v>14</v>
      </c>
    </row>
    <row r="3" spans="1:16" s="3" customFormat="1" ht="20.25" customHeight="1" x14ac:dyDescent="0.25">
      <c r="A3" s="92" t="s">
        <v>295</v>
      </c>
      <c r="B3" s="92"/>
      <c r="C3" s="92"/>
      <c r="D3" s="92"/>
      <c r="E3" s="92"/>
      <c r="F3" s="92"/>
      <c r="G3" s="92"/>
      <c r="H3" s="92"/>
      <c r="I3" s="92"/>
      <c r="J3" s="92"/>
      <c r="K3" s="92"/>
      <c r="L3" s="92"/>
      <c r="M3" s="92"/>
      <c r="N3" s="92"/>
      <c r="O3" s="92"/>
    </row>
    <row r="4" spans="1:16" s="3" customFormat="1" ht="20.25" customHeight="1" x14ac:dyDescent="0.25">
      <c r="A4" s="96" t="s">
        <v>15</v>
      </c>
      <c r="B4" s="96"/>
      <c r="C4" s="96"/>
      <c r="D4" s="96"/>
      <c r="E4" s="96"/>
      <c r="F4" s="96"/>
      <c r="G4" s="96"/>
      <c r="H4" s="96"/>
      <c r="I4" s="96"/>
      <c r="J4" s="96"/>
      <c r="K4" s="96"/>
      <c r="L4" s="96"/>
      <c r="M4" s="96"/>
      <c r="N4" s="96"/>
      <c r="O4" s="96"/>
    </row>
    <row r="5" spans="1:16" ht="187.5" customHeight="1" x14ac:dyDescent="0.25">
      <c r="A5" s="8" t="s">
        <v>16</v>
      </c>
      <c r="B5" s="25" t="s">
        <v>17</v>
      </c>
      <c r="C5" s="26" t="s">
        <v>18</v>
      </c>
      <c r="D5" s="26" t="s">
        <v>19</v>
      </c>
      <c r="E5" s="26" t="s">
        <v>20</v>
      </c>
      <c r="F5" s="27" t="s">
        <v>21</v>
      </c>
      <c r="G5" s="27"/>
      <c r="H5" s="28" t="s">
        <v>22</v>
      </c>
      <c r="I5" s="28" t="s">
        <v>23</v>
      </c>
      <c r="J5" s="28" t="s">
        <v>467</v>
      </c>
      <c r="K5" s="29">
        <v>59780</v>
      </c>
      <c r="L5" s="29">
        <v>755</v>
      </c>
      <c r="M5" s="29">
        <v>59548</v>
      </c>
      <c r="N5" s="29">
        <f>O5-M5</f>
        <v>987</v>
      </c>
      <c r="O5" s="29">
        <f>K5+L5</f>
        <v>60535</v>
      </c>
      <c r="P5" s="4"/>
    </row>
    <row r="6" spans="1:16" ht="45" customHeight="1" x14ac:dyDescent="0.25">
      <c r="A6" s="70" t="s">
        <v>291</v>
      </c>
      <c r="B6" s="70"/>
      <c r="C6" s="70"/>
      <c r="D6" s="70"/>
      <c r="E6" s="70"/>
      <c r="F6" s="70"/>
      <c r="G6" s="70"/>
      <c r="H6" s="70"/>
      <c r="I6" s="70"/>
      <c r="J6" s="70"/>
      <c r="K6" s="70"/>
      <c r="L6" s="70"/>
      <c r="M6" s="70"/>
      <c r="N6" s="70"/>
      <c r="O6" s="70"/>
    </row>
    <row r="7" spans="1:16" ht="25.5" customHeight="1" x14ac:dyDescent="0.25">
      <c r="A7" s="70" t="s">
        <v>365</v>
      </c>
      <c r="B7" s="70"/>
      <c r="C7" s="70"/>
      <c r="D7" s="70"/>
      <c r="E7" s="70"/>
      <c r="F7" s="70"/>
      <c r="G7" s="70"/>
      <c r="H7" s="70"/>
      <c r="I7" s="70"/>
      <c r="J7" s="70"/>
      <c r="K7" s="70"/>
      <c r="L7" s="70"/>
      <c r="M7" s="70"/>
      <c r="N7" s="70"/>
      <c r="O7" s="70"/>
    </row>
    <row r="8" spans="1:16" ht="80.25" customHeight="1" x14ac:dyDescent="0.25">
      <c r="A8" s="70" t="s">
        <v>468</v>
      </c>
      <c r="B8" s="70"/>
      <c r="C8" s="70"/>
      <c r="D8" s="70"/>
      <c r="E8" s="70"/>
      <c r="F8" s="70"/>
      <c r="G8" s="70"/>
      <c r="H8" s="70"/>
      <c r="I8" s="70"/>
      <c r="J8" s="70"/>
      <c r="K8" s="70"/>
      <c r="L8" s="70"/>
      <c r="M8" s="70"/>
      <c r="N8" s="70"/>
      <c r="O8" s="70"/>
    </row>
    <row r="9" spans="1:16" ht="208.5" customHeight="1" x14ac:dyDescent="0.25">
      <c r="A9" s="8" t="s">
        <v>16</v>
      </c>
      <c r="B9" s="12" t="s">
        <v>24</v>
      </c>
      <c r="C9" s="8" t="s">
        <v>25</v>
      </c>
      <c r="D9" s="30" t="s">
        <v>44</v>
      </c>
      <c r="E9" s="8" t="s">
        <v>276</v>
      </c>
      <c r="F9" s="27" t="s">
        <v>66</v>
      </c>
      <c r="G9" s="27"/>
      <c r="H9" s="14" t="s">
        <v>26</v>
      </c>
      <c r="I9" s="28" t="s">
        <v>448</v>
      </c>
      <c r="J9" s="28" t="s">
        <v>469</v>
      </c>
      <c r="K9" s="29">
        <v>61711</v>
      </c>
      <c r="L9" s="29">
        <v>3279</v>
      </c>
      <c r="M9" s="29">
        <v>60705</v>
      </c>
      <c r="N9" s="29">
        <f t="shared" ref="N9:N13" si="0">O9-M9</f>
        <v>4285</v>
      </c>
      <c r="O9" s="29">
        <f t="shared" ref="O9:O13" si="1">K9+L9</f>
        <v>64990</v>
      </c>
    </row>
    <row r="10" spans="1:16" ht="23.25" customHeight="1" x14ac:dyDescent="0.25">
      <c r="A10" s="70" t="s">
        <v>278</v>
      </c>
      <c r="B10" s="70"/>
      <c r="C10" s="70"/>
      <c r="D10" s="70"/>
      <c r="E10" s="70"/>
      <c r="F10" s="70"/>
      <c r="G10" s="70"/>
      <c r="H10" s="70"/>
      <c r="I10" s="70"/>
      <c r="J10" s="70"/>
      <c r="K10" s="70"/>
      <c r="L10" s="70"/>
      <c r="M10" s="70"/>
      <c r="N10" s="70"/>
      <c r="O10" s="70"/>
    </row>
    <row r="11" spans="1:16" ht="167.25" customHeight="1" x14ac:dyDescent="0.25">
      <c r="A11" s="70" t="s">
        <v>366</v>
      </c>
      <c r="B11" s="70"/>
      <c r="C11" s="70"/>
      <c r="D11" s="70"/>
      <c r="E11" s="70"/>
      <c r="F11" s="70"/>
      <c r="G11" s="70"/>
      <c r="H11" s="70"/>
      <c r="I11" s="70"/>
      <c r="J11" s="70"/>
      <c r="K11" s="70"/>
      <c r="L11" s="70"/>
      <c r="M11" s="70"/>
      <c r="N11" s="70"/>
      <c r="O11" s="70"/>
    </row>
    <row r="12" spans="1:16" ht="83.25" customHeight="1" x14ac:dyDescent="0.25">
      <c r="A12" s="70" t="s">
        <v>367</v>
      </c>
      <c r="B12" s="70"/>
      <c r="C12" s="70"/>
      <c r="D12" s="70"/>
      <c r="E12" s="70"/>
      <c r="F12" s="70"/>
      <c r="G12" s="70"/>
      <c r="H12" s="70"/>
      <c r="I12" s="70"/>
      <c r="J12" s="70"/>
      <c r="K12" s="70"/>
      <c r="L12" s="70"/>
      <c r="M12" s="70"/>
      <c r="N12" s="70"/>
      <c r="O12" s="70"/>
    </row>
    <row r="13" spans="1:16" ht="55.5" customHeight="1" x14ac:dyDescent="0.25">
      <c r="A13" s="8" t="s">
        <v>16</v>
      </c>
      <c r="B13" s="12" t="s">
        <v>27</v>
      </c>
      <c r="C13" s="8" t="s">
        <v>28</v>
      </c>
      <c r="D13" s="26" t="s">
        <v>29</v>
      </c>
      <c r="E13" s="8" t="s">
        <v>30</v>
      </c>
      <c r="F13" s="27" t="s">
        <v>21</v>
      </c>
      <c r="G13" s="27" t="s">
        <v>215</v>
      </c>
      <c r="H13" s="28" t="s">
        <v>31</v>
      </c>
      <c r="I13" s="31" t="s">
        <v>32</v>
      </c>
      <c r="J13" s="32" t="s">
        <v>33</v>
      </c>
      <c r="K13" s="29">
        <v>38485</v>
      </c>
      <c r="L13" s="29">
        <v>4397</v>
      </c>
      <c r="M13" s="29">
        <v>37136</v>
      </c>
      <c r="N13" s="29">
        <f t="shared" si="0"/>
        <v>5746</v>
      </c>
      <c r="O13" s="29">
        <f t="shared" si="1"/>
        <v>42882</v>
      </c>
      <c r="P13" s="4"/>
    </row>
    <row r="14" spans="1:16" ht="30" customHeight="1" x14ac:dyDescent="0.25">
      <c r="A14" s="70" t="s">
        <v>320</v>
      </c>
      <c r="B14" s="70"/>
      <c r="C14" s="70"/>
      <c r="D14" s="70"/>
      <c r="E14" s="70"/>
      <c r="F14" s="70"/>
      <c r="G14" s="70"/>
      <c r="H14" s="70"/>
      <c r="I14" s="70"/>
      <c r="J14" s="70"/>
      <c r="K14" s="70"/>
      <c r="L14" s="70"/>
      <c r="M14" s="70"/>
      <c r="N14" s="70"/>
      <c r="O14" s="70"/>
    </row>
    <row r="15" spans="1:16" ht="37.5" customHeight="1" x14ac:dyDescent="0.25">
      <c r="A15" s="70" t="s">
        <v>219</v>
      </c>
      <c r="B15" s="70"/>
      <c r="C15" s="70"/>
      <c r="D15" s="70"/>
      <c r="E15" s="70"/>
      <c r="F15" s="70"/>
      <c r="G15" s="70"/>
      <c r="H15" s="70"/>
      <c r="I15" s="70"/>
      <c r="J15" s="70"/>
      <c r="K15" s="70"/>
      <c r="L15" s="70"/>
      <c r="M15" s="70"/>
      <c r="N15" s="70"/>
      <c r="O15" s="70"/>
    </row>
    <row r="16" spans="1:16" ht="30" customHeight="1" x14ac:dyDescent="0.25">
      <c r="A16" s="70" t="s">
        <v>220</v>
      </c>
      <c r="B16" s="70"/>
      <c r="C16" s="70"/>
      <c r="D16" s="70"/>
      <c r="E16" s="70"/>
      <c r="F16" s="70"/>
      <c r="G16" s="70"/>
      <c r="H16" s="70"/>
      <c r="I16" s="70"/>
      <c r="J16" s="70"/>
      <c r="K16" s="70"/>
      <c r="L16" s="70"/>
      <c r="M16" s="70"/>
      <c r="N16" s="70"/>
      <c r="O16" s="70"/>
    </row>
    <row r="17" spans="1:15" ht="95.45" customHeight="1" x14ac:dyDescent="0.25">
      <c r="A17" s="55" t="s">
        <v>16</v>
      </c>
      <c r="B17" s="54" t="s">
        <v>408</v>
      </c>
      <c r="C17" s="55" t="s">
        <v>417</v>
      </c>
      <c r="D17" s="63" t="s">
        <v>87</v>
      </c>
      <c r="E17" s="63" t="s">
        <v>20</v>
      </c>
      <c r="F17" s="64" t="s">
        <v>416</v>
      </c>
      <c r="G17" s="64" t="s">
        <v>412</v>
      </c>
      <c r="H17" s="65" t="s">
        <v>410</v>
      </c>
      <c r="I17" s="66" t="s">
        <v>414</v>
      </c>
      <c r="J17" s="65" t="s">
        <v>411</v>
      </c>
      <c r="K17" s="67"/>
      <c r="L17" s="67"/>
      <c r="M17" s="67"/>
      <c r="N17" s="67"/>
      <c r="O17" s="67"/>
    </row>
    <row r="18" spans="1:15" ht="14.45" customHeight="1" x14ac:dyDescent="0.25">
      <c r="A18" s="91" t="s">
        <v>413</v>
      </c>
      <c r="B18" s="91"/>
      <c r="C18" s="91"/>
      <c r="D18" s="91"/>
      <c r="E18" s="91"/>
      <c r="F18" s="91"/>
      <c r="G18" s="91"/>
      <c r="H18" s="91"/>
      <c r="I18" s="91"/>
      <c r="J18" s="91"/>
      <c r="K18" s="91"/>
      <c r="L18" s="91"/>
      <c r="M18" s="91"/>
      <c r="N18" s="91"/>
      <c r="O18" s="91"/>
    </row>
    <row r="19" spans="1:15" ht="37.5" customHeight="1" x14ac:dyDescent="0.25">
      <c r="A19" s="76" t="s">
        <v>409</v>
      </c>
      <c r="B19" s="76"/>
      <c r="C19" s="76"/>
      <c r="D19" s="76"/>
      <c r="E19" s="76"/>
      <c r="F19" s="76"/>
      <c r="G19" s="76"/>
      <c r="H19" s="76"/>
      <c r="I19" s="76"/>
      <c r="J19" s="76"/>
      <c r="K19" s="76"/>
      <c r="L19" s="76"/>
      <c r="M19" s="76"/>
      <c r="N19" s="76"/>
      <c r="O19" s="76"/>
    </row>
    <row r="20" spans="1:15" ht="30" customHeight="1" x14ac:dyDescent="0.25">
      <c r="A20" s="76" t="s">
        <v>415</v>
      </c>
      <c r="B20" s="76"/>
      <c r="C20" s="76"/>
      <c r="D20" s="76"/>
      <c r="E20" s="76"/>
      <c r="F20" s="76"/>
      <c r="G20" s="76"/>
      <c r="H20" s="76"/>
      <c r="I20" s="76"/>
      <c r="J20" s="76"/>
      <c r="K20" s="76"/>
      <c r="L20" s="76"/>
      <c r="M20" s="76"/>
      <c r="N20" s="76"/>
      <c r="O20" s="76"/>
    </row>
    <row r="21" spans="1:15" ht="24" customHeight="1" x14ac:dyDescent="0.25">
      <c r="A21" s="84" t="s">
        <v>34</v>
      </c>
      <c r="B21" s="84"/>
      <c r="C21" s="84"/>
      <c r="D21" s="84"/>
      <c r="E21" s="84"/>
      <c r="F21" s="84"/>
      <c r="G21" s="84"/>
      <c r="H21" s="84"/>
      <c r="I21" s="84"/>
      <c r="J21" s="84"/>
      <c r="K21" s="84"/>
      <c r="L21" s="84"/>
      <c r="M21" s="84"/>
      <c r="N21" s="84"/>
      <c r="O21" s="84"/>
    </row>
    <row r="22" spans="1:15" ht="123.75" customHeight="1" x14ac:dyDescent="0.25">
      <c r="A22" s="55" t="s">
        <v>35</v>
      </c>
      <c r="B22" s="54" t="s">
        <v>425</v>
      </c>
      <c r="C22" s="55" t="s">
        <v>426</v>
      </c>
      <c r="D22" s="63" t="s">
        <v>457</v>
      </c>
      <c r="E22" s="63" t="s">
        <v>450</v>
      </c>
      <c r="F22" s="64" t="s">
        <v>21</v>
      </c>
      <c r="G22" s="64" t="s">
        <v>412</v>
      </c>
      <c r="H22" s="68" t="s">
        <v>453</v>
      </c>
      <c r="I22" s="64" t="s">
        <v>451</v>
      </c>
      <c r="J22" s="68" t="s">
        <v>452</v>
      </c>
      <c r="K22" s="67"/>
      <c r="L22" s="67"/>
      <c r="M22" s="67"/>
      <c r="N22" s="67"/>
      <c r="O22" s="67"/>
    </row>
    <row r="23" spans="1:15" ht="20.45" customHeight="1" x14ac:dyDescent="0.25">
      <c r="A23" s="76" t="s">
        <v>427</v>
      </c>
      <c r="B23" s="76"/>
      <c r="C23" s="76"/>
      <c r="D23" s="76"/>
      <c r="E23" s="76"/>
      <c r="F23" s="76"/>
      <c r="G23" s="76"/>
      <c r="H23" s="76"/>
      <c r="I23" s="76"/>
      <c r="J23" s="76"/>
      <c r="K23" s="76"/>
      <c r="L23" s="76"/>
      <c r="M23" s="76"/>
      <c r="N23" s="76"/>
      <c r="O23" s="76"/>
    </row>
    <row r="24" spans="1:15" ht="39" customHeight="1" x14ac:dyDescent="0.25">
      <c r="A24" s="76" t="s">
        <v>454</v>
      </c>
      <c r="B24" s="76"/>
      <c r="C24" s="76"/>
      <c r="D24" s="76"/>
      <c r="E24" s="76"/>
      <c r="F24" s="76"/>
      <c r="G24" s="76"/>
      <c r="H24" s="76"/>
      <c r="I24" s="76"/>
      <c r="J24" s="76"/>
      <c r="K24" s="76"/>
      <c r="L24" s="76"/>
      <c r="M24" s="76"/>
      <c r="N24" s="76"/>
      <c r="O24" s="76"/>
    </row>
    <row r="25" spans="1:15" ht="29.45" customHeight="1" x14ac:dyDescent="0.25">
      <c r="A25" s="76" t="s">
        <v>428</v>
      </c>
      <c r="B25" s="76"/>
      <c r="C25" s="76"/>
      <c r="D25" s="76"/>
      <c r="E25" s="76"/>
      <c r="F25" s="76"/>
      <c r="G25" s="76"/>
      <c r="H25" s="76"/>
      <c r="I25" s="76"/>
      <c r="J25" s="76"/>
      <c r="K25" s="76"/>
      <c r="L25" s="76"/>
      <c r="M25" s="76"/>
      <c r="N25" s="76"/>
      <c r="O25" s="76"/>
    </row>
    <row r="26" spans="1:15" ht="204.75" x14ac:dyDescent="0.25">
      <c r="A26" s="8" t="s">
        <v>35</v>
      </c>
      <c r="B26" s="12" t="s">
        <v>36</v>
      </c>
      <c r="C26" s="8" t="s">
        <v>37</v>
      </c>
      <c r="D26" s="26" t="s">
        <v>29</v>
      </c>
      <c r="E26" s="26" t="s">
        <v>38</v>
      </c>
      <c r="F26" s="27" t="s">
        <v>21</v>
      </c>
      <c r="G26" s="27"/>
      <c r="H26" s="14" t="s">
        <v>39</v>
      </c>
      <c r="I26" s="27"/>
      <c r="J26" s="14" t="s">
        <v>470</v>
      </c>
      <c r="K26" s="29">
        <v>153556</v>
      </c>
      <c r="L26" s="29">
        <v>3975</v>
      </c>
      <c r="M26" s="29">
        <v>152337</v>
      </c>
      <c r="N26" s="29">
        <f>O26-M26</f>
        <v>5194</v>
      </c>
      <c r="O26" s="29">
        <f>K26+L26</f>
        <v>157531</v>
      </c>
    </row>
    <row r="27" spans="1:15" ht="51.75" customHeight="1" x14ac:dyDescent="0.25">
      <c r="A27" s="70" t="s">
        <v>345</v>
      </c>
      <c r="B27" s="70"/>
      <c r="C27" s="70"/>
      <c r="D27" s="70"/>
      <c r="E27" s="70"/>
      <c r="F27" s="70"/>
      <c r="G27" s="70"/>
      <c r="H27" s="70"/>
      <c r="I27" s="70"/>
      <c r="J27" s="70"/>
      <c r="K27" s="70"/>
      <c r="L27" s="70"/>
      <c r="M27" s="70"/>
      <c r="N27" s="70"/>
      <c r="O27" s="70"/>
    </row>
    <row r="28" spans="1:15" ht="21.75" customHeight="1" x14ac:dyDescent="0.25">
      <c r="A28" s="70" t="s">
        <v>346</v>
      </c>
      <c r="B28" s="70"/>
      <c r="C28" s="70"/>
      <c r="D28" s="70"/>
      <c r="E28" s="70"/>
      <c r="F28" s="70"/>
      <c r="G28" s="70"/>
      <c r="H28" s="70"/>
      <c r="I28" s="70"/>
      <c r="J28" s="70"/>
      <c r="K28" s="70"/>
      <c r="L28" s="70"/>
      <c r="M28" s="70"/>
      <c r="N28" s="70"/>
      <c r="O28" s="70"/>
    </row>
    <row r="29" spans="1:15" ht="45" customHeight="1" x14ac:dyDescent="0.25">
      <c r="A29" s="70" t="s">
        <v>368</v>
      </c>
      <c r="B29" s="70"/>
      <c r="C29" s="70"/>
      <c r="D29" s="70"/>
      <c r="E29" s="70"/>
      <c r="F29" s="70"/>
      <c r="G29" s="70"/>
      <c r="H29" s="70"/>
      <c r="I29" s="70"/>
      <c r="J29" s="70"/>
      <c r="K29" s="70"/>
      <c r="L29" s="70"/>
      <c r="M29" s="70"/>
      <c r="N29" s="70"/>
      <c r="O29" s="70"/>
    </row>
    <row r="30" spans="1:15" ht="24" customHeight="1" x14ac:dyDescent="0.25">
      <c r="A30" s="84" t="s">
        <v>40</v>
      </c>
      <c r="B30" s="84"/>
      <c r="C30" s="84"/>
      <c r="D30" s="84"/>
      <c r="E30" s="84"/>
      <c r="F30" s="84"/>
      <c r="G30" s="84"/>
      <c r="H30" s="84"/>
      <c r="I30" s="84"/>
      <c r="J30" s="84"/>
      <c r="K30" s="84"/>
      <c r="L30" s="84"/>
      <c r="M30" s="84"/>
      <c r="N30" s="84"/>
      <c r="O30" s="84"/>
    </row>
    <row r="31" spans="1:15" ht="53.25" customHeight="1" x14ac:dyDescent="0.25">
      <c r="A31" s="8" t="s">
        <v>41</v>
      </c>
      <c r="B31" s="25" t="s">
        <v>42</v>
      </c>
      <c r="C31" s="8" t="s">
        <v>43</v>
      </c>
      <c r="D31" s="30" t="s">
        <v>44</v>
      </c>
      <c r="E31" s="35" t="s">
        <v>369</v>
      </c>
      <c r="F31" s="27" t="s">
        <v>21</v>
      </c>
      <c r="G31" s="27"/>
      <c r="H31" s="33" t="s">
        <v>45</v>
      </c>
      <c r="I31" s="34" t="s">
        <v>46</v>
      </c>
      <c r="J31" s="51" t="s">
        <v>47</v>
      </c>
      <c r="K31" s="29">
        <v>15323</v>
      </c>
      <c r="L31" s="29">
        <v>216</v>
      </c>
      <c r="M31" s="29">
        <v>15257</v>
      </c>
      <c r="N31" s="29">
        <f>O31-M31</f>
        <v>282</v>
      </c>
      <c r="O31" s="29">
        <f>K31+L31</f>
        <v>15539</v>
      </c>
    </row>
    <row r="32" spans="1:15" ht="36.75" customHeight="1" x14ac:dyDescent="0.25">
      <c r="A32" s="70" t="s">
        <v>370</v>
      </c>
      <c r="B32" s="70"/>
      <c r="C32" s="70"/>
      <c r="D32" s="70"/>
      <c r="E32" s="70"/>
      <c r="F32" s="70"/>
      <c r="G32" s="70"/>
      <c r="H32" s="70"/>
      <c r="I32" s="70"/>
      <c r="J32" s="70"/>
      <c r="K32" s="70"/>
      <c r="L32" s="70"/>
      <c r="M32" s="70"/>
      <c r="N32" s="70"/>
      <c r="O32" s="70"/>
    </row>
    <row r="33" spans="1:16" ht="24.75" customHeight="1" x14ac:dyDescent="0.25">
      <c r="A33" s="70" t="s">
        <v>371</v>
      </c>
      <c r="B33" s="70"/>
      <c r="C33" s="70"/>
      <c r="D33" s="70"/>
      <c r="E33" s="70"/>
      <c r="F33" s="70"/>
      <c r="G33" s="70"/>
      <c r="H33" s="70"/>
      <c r="I33" s="70"/>
      <c r="J33" s="70"/>
      <c r="K33" s="70"/>
      <c r="L33" s="70"/>
      <c r="M33" s="70"/>
      <c r="N33" s="70"/>
      <c r="O33" s="70"/>
    </row>
    <row r="34" spans="1:16" ht="88.5" customHeight="1" x14ac:dyDescent="0.25">
      <c r="A34" s="70" t="s">
        <v>404</v>
      </c>
      <c r="B34" s="70"/>
      <c r="C34" s="70"/>
      <c r="D34" s="70"/>
      <c r="E34" s="70"/>
      <c r="F34" s="70"/>
      <c r="G34" s="70"/>
      <c r="H34" s="70"/>
      <c r="I34" s="70"/>
      <c r="J34" s="70"/>
      <c r="K34" s="70"/>
      <c r="L34" s="70"/>
      <c r="M34" s="70"/>
      <c r="N34" s="70"/>
      <c r="O34" s="70"/>
    </row>
    <row r="35" spans="1:16" ht="316.5" customHeight="1" x14ac:dyDescent="0.25">
      <c r="A35" s="8" t="s">
        <v>41</v>
      </c>
      <c r="B35" s="25" t="s">
        <v>48</v>
      </c>
      <c r="C35" s="8" t="s">
        <v>269</v>
      </c>
      <c r="D35" s="30" t="s">
        <v>44</v>
      </c>
      <c r="E35" s="8" t="s">
        <v>49</v>
      </c>
      <c r="F35" s="27" t="s">
        <v>209</v>
      </c>
      <c r="G35" s="27"/>
      <c r="H35" s="14" t="s">
        <v>292</v>
      </c>
      <c r="I35" s="14" t="s">
        <v>50</v>
      </c>
      <c r="J35" s="14" t="s">
        <v>51</v>
      </c>
      <c r="K35" s="29">
        <v>26728</v>
      </c>
      <c r="L35" s="29">
        <v>304</v>
      </c>
      <c r="M35" s="29">
        <v>26635</v>
      </c>
      <c r="N35" s="29">
        <f t="shared" ref="N35:N79" si="2">O35-M35</f>
        <v>397</v>
      </c>
      <c r="O35" s="29">
        <f t="shared" ref="O35:O79" si="3">K35+L35</f>
        <v>27032</v>
      </c>
      <c r="P35" s="4"/>
    </row>
    <row r="36" spans="1:16" ht="21.75" customHeight="1" x14ac:dyDescent="0.25">
      <c r="A36" s="70" t="s">
        <v>401</v>
      </c>
      <c r="B36" s="70"/>
      <c r="C36" s="70"/>
      <c r="D36" s="70"/>
      <c r="E36" s="70"/>
      <c r="F36" s="70"/>
      <c r="G36" s="70"/>
      <c r="H36" s="70"/>
      <c r="I36" s="70"/>
      <c r="J36" s="70"/>
      <c r="K36" s="70"/>
      <c r="L36" s="70"/>
      <c r="M36" s="70"/>
      <c r="N36" s="70"/>
      <c r="O36" s="70"/>
    </row>
    <row r="37" spans="1:16" ht="61.15" customHeight="1" x14ac:dyDescent="0.25">
      <c r="A37" s="70" t="s">
        <v>402</v>
      </c>
      <c r="B37" s="70"/>
      <c r="C37" s="70"/>
      <c r="D37" s="70"/>
      <c r="E37" s="70"/>
      <c r="F37" s="70"/>
      <c r="G37" s="70"/>
      <c r="H37" s="70"/>
      <c r="I37" s="70"/>
      <c r="J37" s="70"/>
      <c r="K37" s="70"/>
      <c r="L37" s="70"/>
      <c r="M37" s="70"/>
      <c r="N37" s="70"/>
      <c r="O37" s="70"/>
    </row>
    <row r="38" spans="1:16" ht="24" customHeight="1" x14ac:dyDescent="0.25">
      <c r="A38" s="70" t="s">
        <v>403</v>
      </c>
      <c r="B38" s="70"/>
      <c r="C38" s="70"/>
      <c r="D38" s="70"/>
      <c r="E38" s="70"/>
      <c r="F38" s="70"/>
      <c r="G38" s="70"/>
      <c r="H38" s="70"/>
      <c r="I38" s="70"/>
      <c r="J38" s="70"/>
      <c r="K38" s="70"/>
      <c r="L38" s="70"/>
      <c r="M38" s="70"/>
      <c r="N38" s="70"/>
      <c r="O38" s="70"/>
    </row>
    <row r="39" spans="1:16" s="4" customFormat="1" ht="88.5" customHeight="1" x14ac:dyDescent="0.25">
      <c r="A39" s="8" t="s">
        <v>41</v>
      </c>
      <c r="B39" s="25" t="s">
        <v>52</v>
      </c>
      <c r="C39" s="26" t="s">
        <v>265</v>
      </c>
      <c r="D39" s="44" t="s">
        <v>87</v>
      </c>
      <c r="E39" s="26" t="s">
        <v>53</v>
      </c>
      <c r="F39" s="43" t="s">
        <v>21</v>
      </c>
      <c r="G39" s="43"/>
      <c r="H39" s="14" t="s">
        <v>400</v>
      </c>
      <c r="I39" s="15" t="s">
        <v>288</v>
      </c>
      <c r="J39" s="47" t="s">
        <v>280</v>
      </c>
      <c r="K39" s="29">
        <v>99910</v>
      </c>
      <c r="L39" s="29">
        <v>1739</v>
      </c>
      <c r="M39" s="29">
        <v>99377</v>
      </c>
      <c r="N39" s="29">
        <f t="shared" si="2"/>
        <v>2272</v>
      </c>
      <c r="O39" s="29">
        <f t="shared" si="3"/>
        <v>101649</v>
      </c>
    </row>
    <row r="40" spans="1:16" s="4" customFormat="1" ht="22.5" customHeight="1" x14ac:dyDescent="0.25">
      <c r="A40" s="75" t="s">
        <v>266</v>
      </c>
      <c r="B40" s="75"/>
      <c r="C40" s="75"/>
      <c r="D40" s="75"/>
      <c r="E40" s="75"/>
      <c r="F40" s="75"/>
      <c r="G40" s="75"/>
      <c r="H40" s="75"/>
      <c r="I40" s="75"/>
      <c r="J40" s="75"/>
      <c r="K40" s="75"/>
      <c r="L40" s="75"/>
      <c r="M40" s="75"/>
      <c r="N40" s="75"/>
      <c r="O40" s="75"/>
    </row>
    <row r="41" spans="1:16" s="4" customFormat="1" ht="19.5" customHeight="1" x14ac:dyDescent="0.25">
      <c r="A41" s="75" t="s">
        <v>458</v>
      </c>
      <c r="B41" s="75"/>
      <c r="C41" s="75"/>
      <c r="D41" s="75"/>
      <c r="E41" s="75"/>
      <c r="F41" s="75"/>
      <c r="G41" s="75"/>
      <c r="H41" s="75"/>
      <c r="I41" s="75"/>
      <c r="J41" s="75"/>
      <c r="K41" s="75"/>
      <c r="L41" s="75"/>
      <c r="M41" s="75"/>
      <c r="N41" s="75"/>
      <c r="O41" s="75"/>
    </row>
    <row r="42" spans="1:16" s="4" customFormat="1" ht="89.25" customHeight="1" x14ac:dyDescent="0.25">
      <c r="A42" s="88" t="s">
        <v>399</v>
      </c>
      <c r="B42" s="89"/>
      <c r="C42" s="89"/>
      <c r="D42" s="89"/>
      <c r="E42" s="89"/>
      <c r="F42" s="89"/>
      <c r="G42" s="89"/>
      <c r="H42" s="89"/>
      <c r="I42" s="89"/>
      <c r="J42" s="89"/>
      <c r="K42" s="89"/>
      <c r="L42" s="89"/>
      <c r="M42" s="89"/>
      <c r="N42" s="89"/>
      <c r="O42" s="90"/>
    </row>
    <row r="43" spans="1:16" ht="195" x14ac:dyDescent="0.25">
      <c r="A43" s="8" t="s">
        <v>41</v>
      </c>
      <c r="B43" s="12" t="s">
        <v>54</v>
      </c>
      <c r="C43" s="8" t="s">
        <v>55</v>
      </c>
      <c r="D43" s="44" t="s">
        <v>56</v>
      </c>
      <c r="E43" s="44" t="s">
        <v>57</v>
      </c>
      <c r="F43" s="27" t="s">
        <v>21</v>
      </c>
      <c r="G43" s="27"/>
      <c r="H43" s="14" t="s">
        <v>58</v>
      </c>
      <c r="I43" s="34"/>
      <c r="J43" s="14" t="s">
        <v>471</v>
      </c>
      <c r="K43" s="29">
        <v>1041242</v>
      </c>
      <c r="L43" s="29">
        <v>589456</v>
      </c>
      <c r="M43" s="29">
        <v>860464</v>
      </c>
      <c r="N43" s="29">
        <f>O43-M43</f>
        <v>770234</v>
      </c>
      <c r="O43" s="29">
        <f>K43+L43</f>
        <v>1630698</v>
      </c>
      <c r="P43" s="4"/>
    </row>
    <row r="44" spans="1:16" ht="40.5" customHeight="1" x14ac:dyDescent="0.25">
      <c r="A44" s="72" t="s">
        <v>347</v>
      </c>
      <c r="B44" s="73"/>
      <c r="C44" s="73"/>
      <c r="D44" s="73"/>
      <c r="E44" s="73"/>
      <c r="F44" s="73"/>
      <c r="G44" s="73"/>
      <c r="H44" s="73"/>
      <c r="I44" s="73"/>
      <c r="J44" s="73"/>
      <c r="K44" s="73"/>
      <c r="L44" s="73"/>
      <c r="M44" s="73"/>
      <c r="N44" s="73"/>
      <c r="O44" s="74"/>
    </row>
    <row r="45" spans="1:16" ht="180" customHeight="1" x14ac:dyDescent="0.25">
      <c r="A45" s="72" t="s">
        <v>397</v>
      </c>
      <c r="B45" s="73"/>
      <c r="C45" s="73"/>
      <c r="D45" s="73"/>
      <c r="E45" s="73"/>
      <c r="F45" s="73"/>
      <c r="G45" s="73"/>
      <c r="H45" s="73"/>
      <c r="I45" s="73"/>
      <c r="J45" s="73"/>
      <c r="K45" s="73"/>
      <c r="L45" s="73"/>
      <c r="M45" s="73"/>
      <c r="N45" s="73"/>
      <c r="O45" s="74"/>
    </row>
    <row r="46" spans="1:16" ht="95.25" customHeight="1" x14ac:dyDescent="0.25">
      <c r="A46" s="72" t="s">
        <v>398</v>
      </c>
      <c r="B46" s="73"/>
      <c r="C46" s="73"/>
      <c r="D46" s="73"/>
      <c r="E46" s="73"/>
      <c r="F46" s="73"/>
      <c r="G46" s="73"/>
      <c r="H46" s="73"/>
      <c r="I46" s="73"/>
      <c r="J46" s="73"/>
      <c r="K46" s="73"/>
      <c r="L46" s="73"/>
      <c r="M46" s="73"/>
      <c r="N46" s="73"/>
      <c r="O46" s="74"/>
    </row>
    <row r="47" spans="1:16" s="4" customFormat="1" ht="48.75" customHeight="1" x14ac:dyDescent="0.25">
      <c r="A47" s="8" t="s">
        <v>41</v>
      </c>
      <c r="B47" s="12" t="s">
        <v>59</v>
      </c>
      <c r="C47" s="8" t="s">
        <v>60</v>
      </c>
      <c r="D47" s="30" t="s">
        <v>44</v>
      </c>
      <c r="E47" s="8" t="s">
        <v>61</v>
      </c>
      <c r="F47" s="43" t="s">
        <v>21</v>
      </c>
      <c r="G47" s="43"/>
      <c r="H47" s="14" t="s">
        <v>62</v>
      </c>
      <c r="I47" s="15"/>
      <c r="J47" s="32" t="s">
        <v>63</v>
      </c>
      <c r="K47" s="29">
        <v>148488</v>
      </c>
      <c r="L47" s="29">
        <v>6782</v>
      </c>
      <c r="M47" s="29">
        <v>146408</v>
      </c>
      <c r="N47" s="29">
        <f t="shared" si="2"/>
        <v>8862</v>
      </c>
      <c r="O47" s="29">
        <f t="shared" si="3"/>
        <v>155270</v>
      </c>
    </row>
    <row r="48" spans="1:16" s="4" customFormat="1" ht="20.25" customHeight="1" x14ac:dyDescent="0.25">
      <c r="A48" s="72" t="s">
        <v>221</v>
      </c>
      <c r="B48" s="73"/>
      <c r="C48" s="73"/>
      <c r="D48" s="73"/>
      <c r="E48" s="73"/>
      <c r="F48" s="73"/>
      <c r="G48" s="73"/>
      <c r="H48" s="73"/>
      <c r="I48" s="73"/>
      <c r="J48" s="73"/>
      <c r="K48" s="73"/>
      <c r="L48" s="73"/>
      <c r="M48" s="73"/>
      <c r="N48" s="73"/>
      <c r="O48" s="74"/>
    </row>
    <row r="49" spans="1:15" s="4" customFormat="1" ht="152.25" customHeight="1" x14ac:dyDescent="0.25">
      <c r="A49" s="72" t="s">
        <v>459</v>
      </c>
      <c r="B49" s="73"/>
      <c r="C49" s="73"/>
      <c r="D49" s="73"/>
      <c r="E49" s="73"/>
      <c r="F49" s="73"/>
      <c r="G49" s="73"/>
      <c r="H49" s="73"/>
      <c r="I49" s="73"/>
      <c r="J49" s="73"/>
      <c r="K49" s="73"/>
      <c r="L49" s="73"/>
      <c r="M49" s="73"/>
      <c r="N49" s="73"/>
      <c r="O49" s="74"/>
    </row>
    <row r="50" spans="1:15" s="4" customFormat="1" ht="39.75" customHeight="1" x14ac:dyDescent="0.25">
      <c r="A50" s="70" t="s">
        <v>395</v>
      </c>
      <c r="B50" s="70"/>
      <c r="C50" s="70"/>
      <c r="D50" s="70"/>
      <c r="E50" s="70"/>
      <c r="F50" s="70"/>
      <c r="G50" s="70"/>
      <c r="H50" s="70"/>
      <c r="I50" s="70"/>
      <c r="J50" s="70"/>
      <c r="K50" s="70"/>
      <c r="L50" s="70"/>
      <c r="M50" s="70"/>
      <c r="N50" s="70"/>
      <c r="O50" s="70"/>
    </row>
    <row r="51" spans="1:15" s="4" customFormat="1" ht="104.25" customHeight="1" x14ac:dyDescent="0.25">
      <c r="A51" s="8" t="s">
        <v>41</v>
      </c>
      <c r="B51" s="12" t="s">
        <v>64</v>
      </c>
      <c r="C51" s="8" t="s">
        <v>65</v>
      </c>
      <c r="D51" s="30" t="s">
        <v>44</v>
      </c>
      <c r="E51" s="8" t="s">
        <v>396</v>
      </c>
      <c r="F51" s="43" t="s">
        <v>66</v>
      </c>
      <c r="G51" s="43"/>
      <c r="H51" s="14" t="s">
        <v>67</v>
      </c>
      <c r="I51" s="15" t="s">
        <v>449</v>
      </c>
      <c r="J51" s="14" t="s">
        <v>68</v>
      </c>
      <c r="K51" s="29">
        <v>113607</v>
      </c>
      <c r="L51" s="29">
        <v>2748</v>
      </c>
      <c r="M51" s="29">
        <v>112764</v>
      </c>
      <c r="N51" s="29">
        <f t="shared" si="2"/>
        <v>3591</v>
      </c>
      <c r="O51" s="29">
        <f t="shared" si="3"/>
        <v>116355</v>
      </c>
    </row>
    <row r="52" spans="1:15" s="4" customFormat="1" ht="25.15" customHeight="1" x14ac:dyDescent="0.25">
      <c r="A52" s="70" t="s">
        <v>393</v>
      </c>
      <c r="B52" s="70"/>
      <c r="C52" s="70"/>
      <c r="D52" s="70"/>
      <c r="E52" s="70"/>
      <c r="F52" s="70"/>
      <c r="G52" s="70"/>
      <c r="H52" s="70"/>
      <c r="I52" s="70"/>
      <c r="J52" s="70"/>
      <c r="K52" s="70"/>
      <c r="L52" s="70"/>
      <c r="M52" s="70"/>
      <c r="N52" s="70"/>
      <c r="O52" s="70"/>
    </row>
    <row r="53" spans="1:15" s="4" customFormat="1" ht="56.45" customHeight="1" x14ac:dyDescent="0.25">
      <c r="A53" s="70" t="s">
        <v>394</v>
      </c>
      <c r="B53" s="70"/>
      <c r="C53" s="70"/>
      <c r="D53" s="70"/>
      <c r="E53" s="70"/>
      <c r="F53" s="70"/>
      <c r="G53" s="70"/>
      <c r="H53" s="70"/>
      <c r="I53" s="70"/>
      <c r="J53" s="70"/>
      <c r="K53" s="70"/>
      <c r="L53" s="70"/>
      <c r="M53" s="70"/>
      <c r="N53" s="70"/>
      <c r="O53" s="70"/>
    </row>
    <row r="54" spans="1:15" s="4" customFormat="1" ht="30" customHeight="1" x14ac:dyDescent="0.25">
      <c r="A54" s="70" t="s">
        <v>277</v>
      </c>
      <c r="B54" s="70"/>
      <c r="C54" s="70"/>
      <c r="D54" s="70"/>
      <c r="E54" s="70"/>
      <c r="F54" s="70"/>
      <c r="G54" s="70"/>
      <c r="H54" s="70"/>
      <c r="I54" s="70"/>
      <c r="J54" s="70"/>
      <c r="K54" s="70"/>
      <c r="L54" s="70"/>
      <c r="M54" s="70"/>
      <c r="N54" s="70"/>
      <c r="O54" s="70"/>
    </row>
    <row r="55" spans="1:15" s="4" customFormat="1" ht="82.5" customHeight="1" x14ac:dyDescent="0.25">
      <c r="A55" s="8" t="s">
        <v>41</v>
      </c>
      <c r="B55" s="12" t="s">
        <v>69</v>
      </c>
      <c r="C55" s="8" t="s">
        <v>70</v>
      </c>
      <c r="D55" s="30" t="s">
        <v>44</v>
      </c>
      <c r="E55" s="8" t="s">
        <v>210</v>
      </c>
      <c r="F55" s="43" t="s">
        <v>66</v>
      </c>
      <c r="G55" s="43"/>
      <c r="H55" s="14" t="s">
        <v>71</v>
      </c>
      <c r="I55" s="15" t="s">
        <v>72</v>
      </c>
      <c r="J55" s="32" t="s">
        <v>73</v>
      </c>
      <c r="K55" s="29">
        <v>47321</v>
      </c>
      <c r="L55" s="29">
        <v>170</v>
      </c>
      <c r="M55" s="29">
        <v>47269</v>
      </c>
      <c r="N55" s="29">
        <f t="shared" si="2"/>
        <v>222</v>
      </c>
      <c r="O55" s="29">
        <f t="shared" si="3"/>
        <v>47491</v>
      </c>
    </row>
    <row r="56" spans="1:15" s="4" customFormat="1" ht="28.5" customHeight="1" x14ac:dyDescent="0.25">
      <c r="A56" s="70" t="s">
        <v>222</v>
      </c>
      <c r="B56" s="70"/>
      <c r="C56" s="70"/>
      <c r="D56" s="70"/>
      <c r="E56" s="70"/>
      <c r="F56" s="70"/>
      <c r="G56" s="70"/>
      <c r="H56" s="70"/>
      <c r="I56" s="70"/>
      <c r="J56" s="70"/>
      <c r="K56" s="70"/>
      <c r="L56" s="70"/>
      <c r="M56" s="70"/>
      <c r="N56" s="70"/>
      <c r="O56" s="70"/>
    </row>
    <row r="57" spans="1:15" s="4" customFormat="1" ht="39" customHeight="1" x14ac:dyDescent="0.25">
      <c r="A57" s="70" t="s">
        <v>419</v>
      </c>
      <c r="B57" s="70"/>
      <c r="C57" s="70"/>
      <c r="D57" s="70"/>
      <c r="E57" s="70"/>
      <c r="F57" s="70"/>
      <c r="G57" s="70"/>
      <c r="H57" s="70"/>
      <c r="I57" s="70"/>
      <c r="J57" s="70"/>
      <c r="K57" s="70"/>
      <c r="L57" s="70"/>
      <c r="M57" s="70"/>
      <c r="N57" s="70"/>
      <c r="O57" s="70"/>
    </row>
    <row r="58" spans="1:15" s="4" customFormat="1" ht="43.5" customHeight="1" x14ac:dyDescent="0.25">
      <c r="A58" s="70" t="s">
        <v>392</v>
      </c>
      <c r="B58" s="70"/>
      <c r="C58" s="70"/>
      <c r="D58" s="70"/>
      <c r="E58" s="70"/>
      <c r="F58" s="70"/>
      <c r="G58" s="70"/>
      <c r="H58" s="70"/>
      <c r="I58" s="70"/>
      <c r="J58" s="70"/>
      <c r="K58" s="70"/>
      <c r="L58" s="70"/>
      <c r="M58" s="70"/>
      <c r="N58" s="70"/>
      <c r="O58" s="70"/>
    </row>
    <row r="59" spans="1:15" s="4" customFormat="1" ht="87.75" customHeight="1" x14ac:dyDescent="0.25">
      <c r="A59" s="8" t="s">
        <v>41</v>
      </c>
      <c r="B59" s="25" t="s">
        <v>74</v>
      </c>
      <c r="C59" s="8" t="s">
        <v>75</v>
      </c>
      <c r="D59" s="30" t="s">
        <v>44</v>
      </c>
      <c r="E59" s="26" t="s">
        <v>76</v>
      </c>
      <c r="F59" s="45" t="s">
        <v>21</v>
      </c>
      <c r="G59" s="45"/>
      <c r="H59" s="14" t="s">
        <v>77</v>
      </c>
      <c r="I59" s="46" t="s">
        <v>256</v>
      </c>
      <c r="J59" s="14" t="s">
        <v>78</v>
      </c>
      <c r="K59" s="29">
        <v>65054</v>
      </c>
      <c r="L59" s="29">
        <v>18025</v>
      </c>
      <c r="M59" s="29">
        <v>59526</v>
      </c>
      <c r="N59" s="29">
        <v>23553</v>
      </c>
      <c r="O59" s="29">
        <f t="shared" si="3"/>
        <v>83079</v>
      </c>
    </row>
    <row r="60" spans="1:15" s="4" customFormat="1" ht="19.5" customHeight="1" x14ac:dyDescent="0.25">
      <c r="A60" s="70" t="s">
        <v>223</v>
      </c>
      <c r="B60" s="70"/>
      <c r="C60" s="70"/>
      <c r="D60" s="70"/>
      <c r="E60" s="70"/>
      <c r="F60" s="70"/>
      <c r="G60" s="70"/>
      <c r="H60" s="70"/>
      <c r="I60" s="70"/>
      <c r="J60" s="70"/>
      <c r="K60" s="70"/>
      <c r="L60" s="70"/>
      <c r="M60" s="70"/>
      <c r="N60" s="70"/>
      <c r="O60" s="70"/>
    </row>
    <row r="61" spans="1:15" s="4" customFormat="1" ht="31.5" customHeight="1" x14ac:dyDescent="0.25">
      <c r="A61" s="70" t="s">
        <v>460</v>
      </c>
      <c r="B61" s="70"/>
      <c r="C61" s="70"/>
      <c r="D61" s="70"/>
      <c r="E61" s="70"/>
      <c r="F61" s="70"/>
      <c r="G61" s="70"/>
      <c r="H61" s="70"/>
      <c r="I61" s="70"/>
      <c r="J61" s="70"/>
      <c r="K61" s="70"/>
      <c r="L61" s="70"/>
      <c r="M61" s="70"/>
      <c r="N61" s="70"/>
      <c r="O61" s="70"/>
    </row>
    <row r="62" spans="1:15" s="4" customFormat="1" ht="83.25" customHeight="1" x14ac:dyDescent="0.25">
      <c r="A62" s="70" t="s">
        <v>391</v>
      </c>
      <c r="B62" s="70"/>
      <c r="C62" s="70"/>
      <c r="D62" s="70"/>
      <c r="E62" s="70"/>
      <c r="F62" s="70"/>
      <c r="G62" s="70"/>
      <c r="H62" s="70"/>
      <c r="I62" s="70"/>
      <c r="J62" s="70"/>
      <c r="K62" s="70"/>
      <c r="L62" s="70"/>
      <c r="M62" s="70"/>
      <c r="N62" s="70"/>
      <c r="O62" s="70"/>
    </row>
    <row r="63" spans="1:15" s="5" customFormat="1" ht="213" customHeight="1" x14ac:dyDescent="0.25">
      <c r="A63" s="8" t="s">
        <v>41</v>
      </c>
      <c r="B63" s="12" t="s">
        <v>79</v>
      </c>
      <c r="C63" s="8" t="s">
        <v>80</v>
      </c>
      <c r="D63" s="30" t="s">
        <v>44</v>
      </c>
      <c r="E63" s="8" t="s">
        <v>257</v>
      </c>
      <c r="F63" s="43" t="s">
        <v>66</v>
      </c>
      <c r="G63" s="43"/>
      <c r="H63" s="14" t="s">
        <v>258</v>
      </c>
      <c r="I63" s="15" t="s">
        <v>390</v>
      </c>
      <c r="J63" s="14" t="s">
        <v>461</v>
      </c>
      <c r="K63" s="29">
        <v>851839</v>
      </c>
      <c r="L63" s="29">
        <v>424522</v>
      </c>
      <c r="M63" s="29">
        <v>721643</v>
      </c>
      <c r="N63" s="29">
        <f t="shared" si="2"/>
        <v>554718</v>
      </c>
      <c r="O63" s="29">
        <f t="shared" si="3"/>
        <v>1276361</v>
      </c>
    </row>
    <row r="64" spans="1:15" s="5" customFormat="1" ht="38.450000000000003" customHeight="1" x14ac:dyDescent="0.25">
      <c r="A64" s="70" t="s">
        <v>348</v>
      </c>
      <c r="B64" s="70"/>
      <c r="C64" s="70"/>
      <c r="D64" s="70"/>
      <c r="E64" s="70"/>
      <c r="F64" s="70"/>
      <c r="G64" s="70"/>
      <c r="H64" s="70"/>
      <c r="I64" s="70"/>
      <c r="J64" s="70"/>
      <c r="K64" s="70"/>
      <c r="L64" s="70"/>
      <c r="M64" s="70"/>
      <c r="N64" s="70"/>
      <c r="O64" s="70"/>
    </row>
    <row r="65" spans="1:15" s="5" customFormat="1" ht="159.6" customHeight="1" x14ac:dyDescent="0.25">
      <c r="A65" s="70" t="s">
        <v>389</v>
      </c>
      <c r="B65" s="70"/>
      <c r="C65" s="70"/>
      <c r="D65" s="70"/>
      <c r="E65" s="70"/>
      <c r="F65" s="70"/>
      <c r="G65" s="70"/>
      <c r="H65" s="70"/>
      <c r="I65" s="70"/>
      <c r="J65" s="70"/>
      <c r="K65" s="70"/>
      <c r="L65" s="70"/>
      <c r="M65" s="70"/>
      <c r="N65" s="70"/>
      <c r="O65" s="70"/>
    </row>
    <row r="66" spans="1:15" s="5" customFormat="1" ht="121.5" customHeight="1" x14ac:dyDescent="0.25">
      <c r="A66" s="70" t="s">
        <v>388</v>
      </c>
      <c r="B66" s="70"/>
      <c r="C66" s="70"/>
      <c r="D66" s="70"/>
      <c r="E66" s="70"/>
      <c r="F66" s="70"/>
      <c r="G66" s="70"/>
      <c r="H66" s="70"/>
      <c r="I66" s="70"/>
      <c r="J66" s="70"/>
      <c r="K66" s="70"/>
      <c r="L66" s="70"/>
      <c r="M66" s="70"/>
      <c r="N66" s="70"/>
      <c r="O66" s="70"/>
    </row>
    <row r="67" spans="1:15" s="5" customFormat="1" ht="68.25" x14ac:dyDescent="0.25">
      <c r="A67" s="8" t="s">
        <v>41</v>
      </c>
      <c r="B67" s="25" t="s">
        <v>81</v>
      </c>
      <c r="C67" s="8" t="s">
        <v>82</v>
      </c>
      <c r="D67" s="44" t="s">
        <v>19</v>
      </c>
      <c r="E67" s="8" t="s">
        <v>83</v>
      </c>
      <c r="F67" s="27" t="s">
        <v>21</v>
      </c>
      <c r="G67" s="27"/>
      <c r="H67" s="28" t="s">
        <v>84</v>
      </c>
      <c r="I67" s="34"/>
      <c r="J67" s="14" t="s">
        <v>85</v>
      </c>
      <c r="K67" s="29">
        <v>20316</v>
      </c>
      <c r="L67" s="29">
        <v>254</v>
      </c>
      <c r="M67" s="29">
        <v>20238</v>
      </c>
      <c r="N67" s="29">
        <f t="shared" si="2"/>
        <v>332</v>
      </c>
      <c r="O67" s="29">
        <f t="shared" si="3"/>
        <v>20570</v>
      </c>
    </row>
    <row r="68" spans="1:15" s="5" customFormat="1" ht="19.5" customHeight="1" x14ac:dyDescent="0.25">
      <c r="A68" s="70" t="s">
        <v>385</v>
      </c>
      <c r="B68" s="70"/>
      <c r="C68" s="70"/>
      <c r="D68" s="70"/>
      <c r="E68" s="70"/>
      <c r="F68" s="70"/>
      <c r="G68" s="70"/>
      <c r="H68" s="70"/>
      <c r="I68" s="70"/>
      <c r="J68" s="70"/>
      <c r="K68" s="70"/>
      <c r="L68" s="70"/>
      <c r="M68" s="70"/>
      <c r="N68" s="70"/>
      <c r="O68" s="70"/>
    </row>
    <row r="69" spans="1:15" s="5" customFormat="1" ht="18" customHeight="1" x14ac:dyDescent="0.25">
      <c r="A69" s="70" t="s">
        <v>386</v>
      </c>
      <c r="B69" s="70"/>
      <c r="C69" s="70"/>
      <c r="D69" s="70"/>
      <c r="E69" s="70"/>
      <c r="F69" s="70"/>
      <c r="G69" s="70"/>
      <c r="H69" s="70"/>
      <c r="I69" s="70"/>
      <c r="J69" s="70"/>
      <c r="K69" s="70"/>
      <c r="L69" s="70"/>
      <c r="M69" s="70"/>
      <c r="N69" s="70"/>
      <c r="O69" s="70"/>
    </row>
    <row r="70" spans="1:15" s="5" customFormat="1" ht="50.25" customHeight="1" x14ac:dyDescent="0.25">
      <c r="A70" s="70" t="s">
        <v>387</v>
      </c>
      <c r="B70" s="70"/>
      <c r="C70" s="70"/>
      <c r="D70" s="70"/>
      <c r="E70" s="70"/>
      <c r="F70" s="70"/>
      <c r="G70" s="70"/>
      <c r="H70" s="70"/>
      <c r="I70" s="70"/>
      <c r="J70" s="70"/>
      <c r="K70" s="70"/>
      <c r="L70" s="70"/>
      <c r="M70" s="70"/>
      <c r="N70" s="70"/>
      <c r="O70" s="70"/>
    </row>
    <row r="71" spans="1:15" s="4" customFormat="1" ht="309" customHeight="1" x14ac:dyDescent="0.25">
      <c r="A71" s="8" t="s">
        <v>41</v>
      </c>
      <c r="B71" s="12" t="s">
        <v>86</v>
      </c>
      <c r="C71" s="8" t="s">
        <v>267</v>
      </c>
      <c r="D71" s="44" t="s">
        <v>87</v>
      </c>
      <c r="E71" s="35" t="s">
        <v>259</v>
      </c>
      <c r="F71" s="43" t="s">
        <v>66</v>
      </c>
      <c r="G71" s="43"/>
      <c r="H71" s="14" t="s">
        <v>383</v>
      </c>
      <c r="I71" s="15" t="s">
        <v>384</v>
      </c>
      <c r="J71" s="14" t="s">
        <v>462</v>
      </c>
      <c r="K71" s="29">
        <v>68410</v>
      </c>
      <c r="L71" s="29">
        <v>4044</v>
      </c>
      <c r="M71" s="29">
        <v>67170</v>
      </c>
      <c r="N71" s="29">
        <f t="shared" si="2"/>
        <v>5284</v>
      </c>
      <c r="O71" s="29">
        <f t="shared" si="3"/>
        <v>72454</v>
      </c>
    </row>
    <row r="72" spans="1:15" s="4" customFormat="1" ht="33" customHeight="1" x14ac:dyDescent="0.25">
      <c r="A72" s="70" t="s">
        <v>268</v>
      </c>
      <c r="B72" s="70"/>
      <c r="C72" s="70"/>
      <c r="D72" s="70"/>
      <c r="E72" s="70"/>
      <c r="F72" s="70"/>
      <c r="G72" s="70"/>
      <c r="H72" s="70"/>
      <c r="I72" s="70"/>
      <c r="J72" s="70"/>
      <c r="K72" s="70"/>
      <c r="L72" s="70"/>
      <c r="M72" s="70"/>
      <c r="N72" s="70"/>
      <c r="O72" s="70"/>
    </row>
    <row r="73" spans="1:15" s="4" customFormat="1" ht="31.5" customHeight="1" x14ac:dyDescent="0.25">
      <c r="A73" s="70" t="s">
        <v>463</v>
      </c>
      <c r="B73" s="70"/>
      <c r="C73" s="70"/>
      <c r="D73" s="70"/>
      <c r="E73" s="70"/>
      <c r="F73" s="70"/>
      <c r="G73" s="70"/>
      <c r="H73" s="70"/>
      <c r="I73" s="70"/>
      <c r="J73" s="70"/>
      <c r="K73" s="70"/>
      <c r="L73" s="70"/>
      <c r="M73" s="70"/>
      <c r="N73" s="70"/>
      <c r="O73" s="70"/>
    </row>
    <row r="74" spans="1:15" s="4" customFormat="1" ht="37.5" customHeight="1" x14ac:dyDescent="0.25">
      <c r="A74" s="70" t="s">
        <v>281</v>
      </c>
      <c r="B74" s="70"/>
      <c r="C74" s="70"/>
      <c r="D74" s="70"/>
      <c r="E74" s="70"/>
      <c r="F74" s="70"/>
      <c r="G74" s="70"/>
      <c r="H74" s="70"/>
      <c r="I74" s="70"/>
      <c r="J74" s="70"/>
      <c r="K74" s="70"/>
      <c r="L74" s="70"/>
      <c r="M74" s="70"/>
      <c r="N74" s="70"/>
      <c r="O74" s="70"/>
    </row>
    <row r="75" spans="1:15" s="4" customFormat="1" ht="73.5" customHeight="1" x14ac:dyDescent="0.25">
      <c r="A75" s="8" t="s">
        <v>41</v>
      </c>
      <c r="B75" s="25" t="s">
        <v>88</v>
      </c>
      <c r="C75" s="8" t="s">
        <v>89</v>
      </c>
      <c r="D75" s="8" t="s">
        <v>264</v>
      </c>
      <c r="E75" s="8" t="s">
        <v>91</v>
      </c>
      <c r="F75" s="43" t="s">
        <v>21</v>
      </c>
      <c r="G75" s="43"/>
      <c r="H75" s="14" t="s">
        <v>92</v>
      </c>
      <c r="I75" s="15" t="s">
        <v>260</v>
      </c>
      <c r="J75" s="15" t="s">
        <v>93</v>
      </c>
      <c r="K75" s="29">
        <v>84539</v>
      </c>
      <c r="L75" s="29">
        <v>806</v>
      </c>
      <c r="M75" s="29">
        <v>84292</v>
      </c>
      <c r="N75" s="29">
        <f t="shared" si="2"/>
        <v>1053</v>
      </c>
      <c r="O75" s="29">
        <f t="shared" si="3"/>
        <v>85345</v>
      </c>
    </row>
    <row r="76" spans="1:15" s="4" customFormat="1" ht="21" customHeight="1" x14ac:dyDescent="0.25">
      <c r="A76" s="70" t="s">
        <v>380</v>
      </c>
      <c r="B76" s="70"/>
      <c r="C76" s="70"/>
      <c r="D76" s="70"/>
      <c r="E76" s="70"/>
      <c r="F76" s="70"/>
      <c r="G76" s="70"/>
      <c r="H76" s="70"/>
      <c r="I76" s="70"/>
      <c r="J76" s="70"/>
      <c r="K76" s="70"/>
      <c r="L76" s="70"/>
      <c r="M76" s="70"/>
      <c r="N76" s="70"/>
      <c r="O76" s="70"/>
    </row>
    <row r="77" spans="1:15" s="4" customFormat="1" ht="18.75" customHeight="1" x14ac:dyDescent="0.25">
      <c r="A77" s="70" t="s">
        <v>381</v>
      </c>
      <c r="B77" s="70"/>
      <c r="C77" s="70"/>
      <c r="D77" s="70"/>
      <c r="E77" s="70"/>
      <c r="F77" s="70"/>
      <c r="G77" s="70"/>
      <c r="H77" s="70"/>
      <c r="I77" s="70"/>
      <c r="J77" s="70"/>
      <c r="K77" s="70"/>
      <c r="L77" s="70"/>
      <c r="M77" s="70"/>
      <c r="N77" s="70"/>
      <c r="O77" s="70"/>
    </row>
    <row r="78" spans="1:15" s="4" customFormat="1" ht="78" customHeight="1" x14ac:dyDescent="0.25">
      <c r="A78" s="70" t="s">
        <v>382</v>
      </c>
      <c r="B78" s="70"/>
      <c r="C78" s="70"/>
      <c r="D78" s="70"/>
      <c r="E78" s="70"/>
      <c r="F78" s="70"/>
      <c r="G78" s="70"/>
      <c r="H78" s="70"/>
      <c r="I78" s="70"/>
      <c r="J78" s="70"/>
      <c r="K78" s="70"/>
      <c r="L78" s="70"/>
      <c r="M78" s="70"/>
      <c r="N78" s="70"/>
      <c r="O78" s="70"/>
    </row>
    <row r="79" spans="1:15" s="4" customFormat="1" ht="115.5" customHeight="1" x14ac:dyDescent="0.25">
      <c r="A79" s="8" t="s">
        <v>41</v>
      </c>
      <c r="B79" s="12" t="s">
        <v>94</v>
      </c>
      <c r="C79" s="8" t="s">
        <v>95</v>
      </c>
      <c r="D79" s="26" t="s">
        <v>29</v>
      </c>
      <c r="E79" s="8" t="s">
        <v>96</v>
      </c>
      <c r="F79" s="43" t="s">
        <v>21</v>
      </c>
      <c r="G79" s="27" t="s">
        <v>215</v>
      </c>
      <c r="H79" s="14" t="s">
        <v>321</v>
      </c>
      <c r="I79" s="15" t="s">
        <v>97</v>
      </c>
      <c r="J79" s="15" t="s">
        <v>98</v>
      </c>
      <c r="K79" s="29">
        <v>819105</v>
      </c>
      <c r="L79" s="29">
        <v>85063</v>
      </c>
      <c r="M79" s="29">
        <v>793017</v>
      </c>
      <c r="N79" s="29">
        <f t="shared" si="2"/>
        <v>111151</v>
      </c>
      <c r="O79" s="29">
        <f t="shared" si="3"/>
        <v>904168</v>
      </c>
    </row>
    <row r="80" spans="1:15" s="4" customFormat="1" ht="21.75" customHeight="1" x14ac:dyDescent="0.25">
      <c r="A80" s="70" t="s">
        <v>224</v>
      </c>
      <c r="B80" s="70"/>
      <c r="C80" s="70"/>
      <c r="D80" s="70"/>
      <c r="E80" s="70"/>
      <c r="F80" s="70"/>
      <c r="G80" s="70"/>
      <c r="H80" s="70"/>
      <c r="I80" s="70"/>
      <c r="J80" s="70"/>
      <c r="K80" s="70"/>
      <c r="L80" s="70"/>
      <c r="M80" s="70"/>
      <c r="N80" s="70"/>
      <c r="O80" s="70"/>
    </row>
    <row r="81" spans="1:15" s="4" customFormat="1" ht="33.75" customHeight="1" x14ac:dyDescent="0.25">
      <c r="A81" s="70" t="s">
        <v>225</v>
      </c>
      <c r="B81" s="70"/>
      <c r="C81" s="70"/>
      <c r="D81" s="70"/>
      <c r="E81" s="70"/>
      <c r="F81" s="70"/>
      <c r="G81" s="70"/>
      <c r="H81" s="70"/>
      <c r="I81" s="70"/>
      <c r="J81" s="70"/>
      <c r="K81" s="70"/>
      <c r="L81" s="70"/>
      <c r="M81" s="70"/>
      <c r="N81" s="70"/>
      <c r="O81" s="70"/>
    </row>
    <row r="82" spans="1:15" s="4" customFormat="1" ht="36" customHeight="1" x14ac:dyDescent="0.25">
      <c r="A82" s="70" t="s">
        <v>226</v>
      </c>
      <c r="B82" s="70"/>
      <c r="C82" s="70"/>
      <c r="D82" s="70"/>
      <c r="E82" s="70"/>
      <c r="F82" s="70"/>
      <c r="G82" s="70"/>
      <c r="H82" s="70"/>
      <c r="I82" s="70"/>
      <c r="J82" s="70"/>
      <c r="K82" s="70"/>
      <c r="L82" s="70"/>
      <c r="M82" s="70"/>
      <c r="N82" s="70"/>
      <c r="O82" s="70"/>
    </row>
    <row r="83" spans="1:15" ht="19.5" customHeight="1" x14ac:dyDescent="0.25">
      <c r="A83" s="84" t="s">
        <v>99</v>
      </c>
      <c r="B83" s="84"/>
      <c r="C83" s="84"/>
      <c r="D83" s="84"/>
      <c r="E83" s="84"/>
      <c r="F83" s="84"/>
      <c r="G83" s="84"/>
      <c r="H83" s="84"/>
      <c r="I83" s="84"/>
      <c r="J83" s="84"/>
      <c r="K83" s="84"/>
      <c r="L83" s="84"/>
      <c r="M83" s="84"/>
      <c r="N83" s="84"/>
      <c r="O83" s="84"/>
    </row>
    <row r="84" spans="1:15" s="4" customFormat="1" ht="63.75" customHeight="1" x14ac:dyDescent="0.25">
      <c r="A84" s="8" t="s">
        <v>100</v>
      </c>
      <c r="B84" s="12" t="s">
        <v>101</v>
      </c>
      <c r="C84" s="8" t="s">
        <v>102</v>
      </c>
      <c r="D84" s="8" t="s">
        <v>90</v>
      </c>
      <c r="E84" s="8" t="s">
        <v>103</v>
      </c>
      <c r="F84" s="43" t="s">
        <v>21</v>
      </c>
      <c r="G84" s="43"/>
      <c r="H84" s="14" t="s">
        <v>104</v>
      </c>
      <c r="I84" s="15" t="s">
        <v>105</v>
      </c>
      <c r="J84" s="15" t="s">
        <v>106</v>
      </c>
      <c r="K84" s="29">
        <v>41760</v>
      </c>
      <c r="L84" s="29">
        <v>975</v>
      </c>
      <c r="M84" s="29">
        <v>41461</v>
      </c>
      <c r="N84" s="29">
        <f>O84-M84</f>
        <v>1274</v>
      </c>
      <c r="O84" s="29">
        <f>K84+L84</f>
        <v>42735</v>
      </c>
    </row>
    <row r="85" spans="1:15" s="4" customFormat="1" ht="22.5" customHeight="1" x14ac:dyDescent="0.25">
      <c r="A85" s="70" t="s">
        <v>378</v>
      </c>
      <c r="B85" s="70"/>
      <c r="C85" s="70"/>
      <c r="D85" s="70"/>
      <c r="E85" s="70"/>
      <c r="F85" s="70"/>
      <c r="G85" s="70"/>
      <c r="H85" s="70"/>
      <c r="I85" s="70"/>
      <c r="J85" s="70"/>
      <c r="K85" s="70"/>
      <c r="L85" s="70"/>
      <c r="M85" s="70"/>
      <c r="N85" s="70"/>
      <c r="O85" s="70"/>
    </row>
    <row r="86" spans="1:15" s="4" customFormat="1" ht="60" customHeight="1" x14ac:dyDescent="0.25">
      <c r="A86" s="70" t="s">
        <v>350</v>
      </c>
      <c r="B86" s="70"/>
      <c r="C86" s="70"/>
      <c r="D86" s="70"/>
      <c r="E86" s="70"/>
      <c r="F86" s="70"/>
      <c r="G86" s="70"/>
      <c r="H86" s="70"/>
      <c r="I86" s="70"/>
      <c r="J86" s="70"/>
      <c r="K86" s="70"/>
      <c r="L86" s="70"/>
      <c r="M86" s="70"/>
      <c r="N86" s="70"/>
      <c r="O86" s="70"/>
    </row>
    <row r="87" spans="1:15" s="4" customFormat="1" ht="39.75" customHeight="1" x14ac:dyDescent="0.25">
      <c r="A87" s="70" t="s">
        <v>379</v>
      </c>
      <c r="B87" s="70"/>
      <c r="C87" s="70"/>
      <c r="D87" s="70"/>
      <c r="E87" s="70"/>
      <c r="F87" s="70"/>
      <c r="G87" s="70"/>
      <c r="H87" s="70"/>
      <c r="I87" s="70"/>
      <c r="J87" s="70"/>
      <c r="K87" s="70"/>
      <c r="L87" s="70"/>
      <c r="M87" s="70"/>
      <c r="N87" s="70"/>
      <c r="O87" s="70"/>
    </row>
    <row r="88" spans="1:15" s="4" customFormat="1" ht="163.5" customHeight="1" x14ac:dyDescent="0.25">
      <c r="A88" s="8" t="s">
        <v>100</v>
      </c>
      <c r="B88" s="12" t="s">
        <v>107</v>
      </c>
      <c r="C88" s="8" t="s">
        <v>108</v>
      </c>
      <c r="D88" s="8" t="s">
        <v>90</v>
      </c>
      <c r="E88" s="26" t="s">
        <v>109</v>
      </c>
      <c r="F88" s="43" t="s">
        <v>66</v>
      </c>
      <c r="G88" s="43"/>
      <c r="H88" s="14" t="s">
        <v>110</v>
      </c>
      <c r="I88" s="15" t="s">
        <v>376</v>
      </c>
      <c r="J88" s="15" t="s">
        <v>377</v>
      </c>
      <c r="K88" s="29">
        <v>46274</v>
      </c>
      <c r="L88" s="29">
        <v>805</v>
      </c>
      <c r="M88" s="29">
        <v>46027</v>
      </c>
      <c r="N88" s="29">
        <f>O88-M88</f>
        <v>1052</v>
      </c>
      <c r="O88" s="29">
        <f>K88+L88</f>
        <v>47079</v>
      </c>
    </row>
    <row r="89" spans="1:15" s="4" customFormat="1" ht="27" customHeight="1" x14ac:dyDescent="0.25">
      <c r="A89" s="70" t="s">
        <v>227</v>
      </c>
      <c r="B89" s="70"/>
      <c r="C89" s="70"/>
      <c r="D89" s="70"/>
      <c r="E89" s="70"/>
      <c r="F89" s="70"/>
      <c r="G89" s="70"/>
      <c r="H89" s="70"/>
      <c r="I89" s="70"/>
      <c r="J89" s="70"/>
      <c r="K89" s="70"/>
      <c r="L89" s="70"/>
      <c r="M89" s="70"/>
      <c r="N89" s="70"/>
      <c r="O89" s="70"/>
    </row>
    <row r="90" spans="1:15" s="4" customFormat="1" ht="35.25" customHeight="1" x14ac:dyDescent="0.25">
      <c r="A90" s="70" t="s">
        <v>228</v>
      </c>
      <c r="B90" s="70"/>
      <c r="C90" s="70"/>
      <c r="D90" s="70"/>
      <c r="E90" s="70"/>
      <c r="F90" s="70"/>
      <c r="G90" s="70"/>
      <c r="H90" s="70"/>
      <c r="I90" s="70"/>
      <c r="J90" s="70"/>
      <c r="K90" s="70"/>
      <c r="L90" s="70"/>
      <c r="M90" s="70"/>
      <c r="N90" s="70"/>
      <c r="O90" s="70"/>
    </row>
    <row r="91" spans="1:15" s="4" customFormat="1" ht="55.5" customHeight="1" x14ac:dyDescent="0.25">
      <c r="A91" s="70" t="s">
        <v>418</v>
      </c>
      <c r="B91" s="70"/>
      <c r="C91" s="70"/>
      <c r="D91" s="70"/>
      <c r="E91" s="70"/>
      <c r="F91" s="70"/>
      <c r="G91" s="70"/>
      <c r="H91" s="70"/>
      <c r="I91" s="70"/>
      <c r="J91" s="70"/>
      <c r="K91" s="70"/>
      <c r="L91" s="70"/>
      <c r="M91" s="70"/>
      <c r="N91" s="70"/>
      <c r="O91" s="70"/>
    </row>
    <row r="92" spans="1:15" s="3" customFormat="1" ht="17.25" customHeight="1" x14ac:dyDescent="0.25">
      <c r="A92" s="80" t="s">
        <v>214</v>
      </c>
      <c r="B92" s="80"/>
      <c r="C92" s="80"/>
      <c r="D92" s="80"/>
      <c r="E92" s="80"/>
      <c r="F92" s="80"/>
      <c r="G92" s="80"/>
      <c r="H92" s="80"/>
      <c r="I92" s="80"/>
      <c r="J92" s="80"/>
      <c r="K92" s="23">
        <f>SUM(K5:K88)</f>
        <v>3803448</v>
      </c>
      <c r="L92" s="23">
        <f>SUM(L5:L88)</f>
        <v>1148315</v>
      </c>
      <c r="M92" s="23">
        <f>SUM(M5:M88)-M17-M22</f>
        <v>3451274</v>
      </c>
      <c r="N92" s="23">
        <f>SUM(N5:N88)-N17-N22</f>
        <v>1500489</v>
      </c>
      <c r="O92" s="23">
        <f>SUM(O5:O88)-O17-O22</f>
        <v>4951763</v>
      </c>
    </row>
    <row r="93" spans="1:15" ht="17.25" customHeight="1" x14ac:dyDescent="0.25">
      <c r="A93" s="87"/>
      <c r="B93" s="87"/>
      <c r="C93" s="87"/>
      <c r="D93" s="87"/>
      <c r="E93" s="87"/>
      <c r="F93" s="87"/>
      <c r="G93" s="87"/>
      <c r="H93" s="87"/>
      <c r="I93" s="87"/>
      <c r="J93" s="87"/>
      <c r="K93" s="87"/>
      <c r="L93" s="87"/>
      <c r="M93" s="87"/>
      <c r="N93" s="87"/>
      <c r="O93" s="87"/>
    </row>
    <row r="94" spans="1:15" s="6" customFormat="1" ht="17.25" customHeight="1" x14ac:dyDescent="0.2">
      <c r="A94" s="85" t="s">
        <v>296</v>
      </c>
      <c r="B94" s="85"/>
      <c r="C94" s="85"/>
      <c r="D94" s="85"/>
      <c r="E94" s="85"/>
      <c r="F94" s="85"/>
      <c r="G94" s="85"/>
      <c r="H94" s="85"/>
      <c r="I94" s="85"/>
      <c r="J94" s="85"/>
      <c r="K94" s="85"/>
      <c r="L94" s="85"/>
      <c r="M94" s="85"/>
      <c r="N94" s="85"/>
      <c r="O94" s="85"/>
    </row>
    <row r="95" spans="1:15" s="6" customFormat="1" ht="17.25" customHeight="1" x14ac:dyDescent="0.2">
      <c r="A95" s="81" t="s">
        <v>34</v>
      </c>
      <c r="B95" s="82"/>
      <c r="C95" s="82"/>
      <c r="D95" s="82"/>
      <c r="E95" s="82"/>
      <c r="F95" s="82"/>
      <c r="G95" s="82"/>
      <c r="H95" s="82"/>
      <c r="I95" s="82"/>
      <c r="J95" s="82"/>
      <c r="K95" s="82"/>
      <c r="L95" s="82"/>
      <c r="M95" s="82"/>
      <c r="N95" s="82"/>
      <c r="O95" s="83"/>
    </row>
    <row r="96" spans="1:15" s="7" customFormat="1" ht="75.599999999999994" customHeight="1" x14ac:dyDescent="0.25">
      <c r="A96" s="8" t="s">
        <v>35</v>
      </c>
      <c r="B96" s="12" t="s">
        <v>111</v>
      </c>
      <c r="C96" s="8" t="s">
        <v>112</v>
      </c>
      <c r="D96" s="42" t="s">
        <v>441</v>
      </c>
      <c r="E96" s="8" t="s">
        <v>113</v>
      </c>
      <c r="F96" s="50" t="s">
        <v>21</v>
      </c>
      <c r="G96" s="50"/>
      <c r="H96" s="15" t="s">
        <v>327</v>
      </c>
      <c r="I96" s="15" t="s">
        <v>328</v>
      </c>
      <c r="J96" s="15" t="s">
        <v>114</v>
      </c>
      <c r="K96" s="29">
        <v>177069</v>
      </c>
      <c r="L96" s="29">
        <v>11055</v>
      </c>
      <c r="M96" s="29">
        <v>173679</v>
      </c>
      <c r="N96" s="29">
        <f>O96-M96</f>
        <v>14445</v>
      </c>
      <c r="O96" s="29">
        <f>K96+L96</f>
        <v>188124</v>
      </c>
    </row>
    <row r="97" spans="1:15" s="7" customFormat="1" ht="48.75" customHeight="1" x14ac:dyDescent="0.25">
      <c r="A97" s="70" t="s">
        <v>282</v>
      </c>
      <c r="B97" s="70"/>
      <c r="C97" s="70"/>
      <c r="D97" s="70"/>
      <c r="E97" s="70"/>
      <c r="F97" s="70"/>
      <c r="G97" s="70"/>
      <c r="H97" s="70"/>
      <c r="I97" s="70"/>
      <c r="J97" s="70"/>
      <c r="K97" s="70"/>
      <c r="L97" s="70"/>
      <c r="M97" s="70"/>
      <c r="N97" s="70"/>
      <c r="O97" s="70"/>
    </row>
    <row r="98" spans="1:15" s="7" customFormat="1" ht="30" customHeight="1" x14ac:dyDescent="0.25">
      <c r="A98" s="70" t="s">
        <v>429</v>
      </c>
      <c r="B98" s="70"/>
      <c r="C98" s="70"/>
      <c r="D98" s="70"/>
      <c r="E98" s="70"/>
      <c r="F98" s="70"/>
      <c r="G98" s="70"/>
      <c r="H98" s="70"/>
      <c r="I98" s="70"/>
      <c r="J98" s="70"/>
      <c r="K98" s="70"/>
      <c r="L98" s="70"/>
      <c r="M98" s="70"/>
      <c r="N98" s="70"/>
      <c r="O98" s="70"/>
    </row>
    <row r="99" spans="1:15" s="7" customFormat="1" ht="190.15" customHeight="1" x14ac:dyDescent="0.25">
      <c r="A99" s="70" t="s">
        <v>430</v>
      </c>
      <c r="B99" s="70"/>
      <c r="C99" s="70"/>
      <c r="D99" s="70"/>
      <c r="E99" s="70"/>
      <c r="F99" s="70"/>
      <c r="G99" s="70"/>
      <c r="H99" s="70"/>
      <c r="I99" s="70"/>
      <c r="J99" s="70"/>
      <c r="K99" s="70"/>
      <c r="L99" s="70"/>
      <c r="M99" s="70"/>
      <c r="N99" s="70"/>
      <c r="O99" s="70"/>
    </row>
    <row r="100" spans="1:15" s="6" customFormat="1" ht="65.45" customHeight="1" x14ac:dyDescent="0.2">
      <c r="A100" s="55" t="s">
        <v>35</v>
      </c>
      <c r="B100" s="54" t="s">
        <v>115</v>
      </c>
      <c r="C100" s="8" t="s">
        <v>116</v>
      </c>
      <c r="D100" s="8" t="s">
        <v>117</v>
      </c>
      <c r="E100" s="8" t="s">
        <v>118</v>
      </c>
      <c r="F100" s="8" t="s">
        <v>21</v>
      </c>
      <c r="G100" s="8"/>
      <c r="H100" s="26" t="s">
        <v>442</v>
      </c>
      <c r="I100" s="27" t="s">
        <v>119</v>
      </c>
      <c r="J100" s="27" t="s">
        <v>443</v>
      </c>
      <c r="K100" s="29">
        <v>223448</v>
      </c>
      <c r="L100" s="29">
        <v>35359</v>
      </c>
      <c r="M100" s="29">
        <v>212604</v>
      </c>
      <c r="N100" s="29">
        <f t="shared" ref="N100:N112" si="4">O100-M100</f>
        <v>46203</v>
      </c>
      <c r="O100" s="29">
        <f t="shared" ref="O100:O112" si="5">K100+L100</f>
        <v>258807</v>
      </c>
    </row>
    <row r="101" spans="1:15" s="6" customFormat="1" ht="40.5" customHeight="1" x14ac:dyDescent="0.2">
      <c r="A101" s="70" t="s">
        <v>444</v>
      </c>
      <c r="B101" s="70"/>
      <c r="C101" s="70"/>
      <c r="D101" s="70"/>
      <c r="E101" s="70"/>
      <c r="F101" s="70"/>
      <c r="G101" s="70"/>
      <c r="H101" s="70"/>
      <c r="I101" s="70"/>
      <c r="J101" s="70"/>
      <c r="K101" s="70"/>
      <c r="L101" s="70"/>
      <c r="M101" s="70"/>
      <c r="N101" s="70"/>
      <c r="O101" s="70"/>
    </row>
    <row r="102" spans="1:15" s="6" customFormat="1" ht="36.75" customHeight="1" x14ac:dyDescent="0.2">
      <c r="A102" s="70" t="s">
        <v>351</v>
      </c>
      <c r="B102" s="70"/>
      <c r="C102" s="70"/>
      <c r="D102" s="70"/>
      <c r="E102" s="70"/>
      <c r="F102" s="70"/>
      <c r="G102" s="70"/>
      <c r="H102" s="70"/>
      <c r="I102" s="70"/>
      <c r="J102" s="70"/>
      <c r="K102" s="70"/>
      <c r="L102" s="70"/>
      <c r="M102" s="70"/>
      <c r="N102" s="70"/>
      <c r="O102" s="70"/>
    </row>
    <row r="103" spans="1:15" s="6" customFormat="1" ht="38.25" customHeight="1" x14ac:dyDescent="0.2">
      <c r="A103" s="70" t="s">
        <v>445</v>
      </c>
      <c r="B103" s="70"/>
      <c r="C103" s="70"/>
      <c r="D103" s="70"/>
      <c r="E103" s="70"/>
      <c r="F103" s="70"/>
      <c r="G103" s="70"/>
      <c r="H103" s="70"/>
      <c r="I103" s="70"/>
      <c r="J103" s="70"/>
      <c r="K103" s="70"/>
      <c r="L103" s="70"/>
      <c r="M103" s="70"/>
      <c r="N103" s="70"/>
      <c r="O103" s="70"/>
    </row>
    <row r="104" spans="1:15" s="6" customFormat="1" ht="80.25" customHeight="1" x14ac:dyDescent="0.2">
      <c r="A104" s="55" t="s">
        <v>35</v>
      </c>
      <c r="B104" s="54" t="s">
        <v>121</v>
      </c>
      <c r="C104" s="8" t="s">
        <v>122</v>
      </c>
      <c r="D104" s="8" t="s">
        <v>446</v>
      </c>
      <c r="E104" s="8" t="s">
        <v>352</v>
      </c>
      <c r="F104" s="8" t="s">
        <v>21</v>
      </c>
      <c r="G104" s="8"/>
      <c r="H104" s="26" t="s">
        <v>123</v>
      </c>
      <c r="I104" s="27" t="s">
        <v>353</v>
      </c>
      <c r="J104" s="27" t="s">
        <v>354</v>
      </c>
      <c r="K104" s="29">
        <v>142254</v>
      </c>
      <c r="L104" s="29">
        <v>11537</v>
      </c>
      <c r="M104" s="29">
        <v>138716</v>
      </c>
      <c r="N104" s="29">
        <f>O104-M104</f>
        <v>15075</v>
      </c>
      <c r="O104" s="29">
        <f t="shared" si="5"/>
        <v>153791</v>
      </c>
    </row>
    <row r="105" spans="1:15" s="6" customFormat="1" ht="41.25" customHeight="1" x14ac:dyDescent="0.2">
      <c r="A105" s="70" t="s">
        <v>447</v>
      </c>
      <c r="B105" s="70"/>
      <c r="C105" s="70"/>
      <c r="D105" s="70"/>
      <c r="E105" s="70"/>
      <c r="F105" s="70"/>
      <c r="G105" s="70"/>
      <c r="H105" s="70"/>
      <c r="I105" s="70"/>
      <c r="J105" s="70"/>
      <c r="K105" s="70"/>
      <c r="L105" s="70"/>
      <c r="M105" s="70"/>
      <c r="N105" s="70"/>
      <c r="O105" s="70"/>
    </row>
    <row r="106" spans="1:15" s="6" customFormat="1" ht="19.5" customHeight="1" x14ac:dyDescent="0.2">
      <c r="A106" s="70" t="s">
        <v>355</v>
      </c>
      <c r="B106" s="70"/>
      <c r="C106" s="70"/>
      <c r="D106" s="70"/>
      <c r="E106" s="70"/>
      <c r="F106" s="70"/>
      <c r="G106" s="70"/>
      <c r="H106" s="70"/>
      <c r="I106" s="70"/>
      <c r="J106" s="70"/>
      <c r="K106" s="70"/>
      <c r="L106" s="70"/>
      <c r="M106" s="70"/>
      <c r="N106" s="70"/>
      <c r="O106" s="70"/>
    </row>
    <row r="107" spans="1:15" s="6" customFormat="1" ht="19.5" customHeight="1" x14ac:dyDescent="0.2">
      <c r="A107" s="70" t="s">
        <v>356</v>
      </c>
      <c r="B107" s="70"/>
      <c r="C107" s="70"/>
      <c r="D107" s="70"/>
      <c r="E107" s="70"/>
      <c r="F107" s="70"/>
      <c r="G107" s="70"/>
      <c r="H107" s="70"/>
      <c r="I107" s="70"/>
      <c r="J107" s="70"/>
      <c r="K107" s="70"/>
      <c r="L107" s="70"/>
      <c r="M107" s="70"/>
      <c r="N107" s="70"/>
      <c r="O107" s="70"/>
    </row>
    <row r="108" spans="1:15" s="6" customFormat="1" ht="187.5" customHeight="1" x14ac:dyDescent="0.2">
      <c r="A108" s="8" t="s">
        <v>35</v>
      </c>
      <c r="B108" s="12" t="s">
        <v>124</v>
      </c>
      <c r="C108" s="8" t="s">
        <v>125</v>
      </c>
      <c r="D108" s="8" t="s">
        <v>322</v>
      </c>
      <c r="E108" s="8" t="s">
        <v>126</v>
      </c>
      <c r="F108" s="50" t="s">
        <v>21</v>
      </c>
      <c r="G108" s="50" t="s">
        <v>215</v>
      </c>
      <c r="H108" s="14" t="s">
        <v>323</v>
      </c>
      <c r="I108" s="15" t="s">
        <v>127</v>
      </c>
      <c r="J108" s="15" t="s">
        <v>128</v>
      </c>
      <c r="K108" s="29">
        <v>259645</v>
      </c>
      <c r="L108" s="29">
        <v>8387</v>
      </c>
      <c r="M108" s="29">
        <v>257073</v>
      </c>
      <c r="N108" s="29">
        <f t="shared" si="4"/>
        <v>10959</v>
      </c>
      <c r="O108" s="29">
        <f t="shared" si="5"/>
        <v>268032</v>
      </c>
    </row>
    <row r="109" spans="1:15" s="6" customFormat="1" ht="36" customHeight="1" x14ac:dyDescent="0.2">
      <c r="A109" s="70" t="s">
        <v>229</v>
      </c>
      <c r="B109" s="70"/>
      <c r="C109" s="70"/>
      <c r="D109" s="70"/>
      <c r="E109" s="70"/>
      <c r="F109" s="70"/>
      <c r="G109" s="70"/>
      <c r="H109" s="70"/>
      <c r="I109" s="70"/>
      <c r="J109" s="70"/>
      <c r="K109" s="70"/>
      <c r="L109" s="70"/>
      <c r="M109" s="70"/>
      <c r="N109" s="70"/>
      <c r="O109" s="70"/>
    </row>
    <row r="110" spans="1:15" s="6" customFormat="1" ht="33" customHeight="1" x14ac:dyDescent="0.2">
      <c r="A110" s="70" t="s">
        <v>230</v>
      </c>
      <c r="B110" s="70"/>
      <c r="C110" s="70"/>
      <c r="D110" s="70"/>
      <c r="E110" s="70"/>
      <c r="F110" s="70"/>
      <c r="G110" s="70"/>
      <c r="H110" s="70"/>
      <c r="I110" s="70"/>
      <c r="J110" s="70"/>
      <c r="K110" s="70"/>
      <c r="L110" s="70"/>
      <c r="M110" s="70"/>
      <c r="N110" s="70"/>
      <c r="O110" s="70"/>
    </row>
    <row r="111" spans="1:15" s="6" customFormat="1" ht="30" customHeight="1" x14ac:dyDescent="0.2">
      <c r="A111" s="70" t="s">
        <v>231</v>
      </c>
      <c r="B111" s="70"/>
      <c r="C111" s="70"/>
      <c r="D111" s="70"/>
      <c r="E111" s="70"/>
      <c r="F111" s="70"/>
      <c r="G111" s="70"/>
      <c r="H111" s="70"/>
      <c r="I111" s="70"/>
      <c r="J111" s="70"/>
      <c r="K111" s="70"/>
      <c r="L111" s="70"/>
      <c r="M111" s="70"/>
      <c r="N111" s="70"/>
      <c r="O111" s="70"/>
    </row>
    <row r="112" spans="1:15" s="6" customFormat="1" ht="135.6" customHeight="1" x14ac:dyDescent="0.2">
      <c r="A112" s="8" t="s">
        <v>35</v>
      </c>
      <c r="B112" s="12" t="s">
        <v>129</v>
      </c>
      <c r="C112" s="8" t="s">
        <v>130</v>
      </c>
      <c r="D112" s="8" t="s">
        <v>322</v>
      </c>
      <c r="E112" s="8" t="s">
        <v>131</v>
      </c>
      <c r="F112" s="50" t="s">
        <v>21</v>
      </c>
      <c r="G112" s="50" t="s">
        <v>215</v>
      </c>
      <c r="H112" s="14" t="s">
        <v>324</v>
      </c>
      <c r="I112" s="15" t="s">
        <v>132</v>
      </c>
      <c r="J112" s="15" t="s">
        <v>133</v>
      </c>
      <c r="K112" s="29">
        <v>63708</v>
      </c>
      <c r="L112" s="29">
        <v>763</v>
      </c>
      <c r="M112" s="29">
        <v>63474</v>
      </c>
      <c r="N112" s="29">
        <f t="shared" si="4"/>
        <v>997</v>
      </c>
      <c r="O112" s="29">
        <f t="shared" si="5"/>
        <v>64471</v>
      </c>
    </row>
    <row r="113" spans="1:15" s="6" customFormat="1" ht="29.25" customHeight="1" x14ac:dyDescent="0.2">
      <c r="A113" s="76" t="s">
        <v>232</v>
      </c>
      <c r="B113" s="76"/>
      <c r="C113" s="76"/>
      <c r="D113" s="76"/>
      <c r="E113" s="76"/>
      <c r="F113" s="76"/>
      <c r="G113" s="76"/>
      <c r="H113" s="76"/>
      <c r="I113" s="76"/>
      <c r="J113" s="76"/>
      <c r="K113" s="76"/>
      <c r="L113" s="76"/>
      <c r="M113" s="76"/>
      <c r="N113" s="76"/>
      <c r="O113" s="76"/>
    </row>
    <row r="114" spans="1:15" s="6" customFormat="1" ht="29.25" customHeight="1" x14ac:dyDescent="0.2">
      <c r="A114" s="76" t="s">
        <v>233</v>
      </c>
      <c r="B114" s="76"/>
      <c r="C114" s="76"/>
      <c r="D114" s="76"/>
      <c r="E114" s="76"/>
      <c r="F114" s="76"/>
      <c r="G114" s="76"/>
      <c r="H114" s="76"/>
      <c r="I114" s="76"/>
      <c r="J114" s="76"/>
      <c r="K114" s="76"/>
      <c r="L114" s="76"/>
      <c r="M114" s="76"/>
      <c r="N114" s="76"/>
      <c r="O114" s="76"/>
    </row>
    <row r="115" spans="1:15" s="6" customFormat="1" ht="29.25" customHeight="1" x14ac:dyDescent="0.2">
      <c r="A115" s="76" t="s">
        <v>234</v>
      </c>
      <c r="B115" s="76"/>
      <c r="C115" s="76"/>
      <c r="D115" s="76"/>
      <c r="E115" s="76"/>
      <c r="F115" s="76"/>
      <c r="G115" s="76"/>
      <c r="H115" s="76"/>
      <c r="I115" s="76"/>
      <c r="J115" s="76"/>
      <c r="K115" s="76"/>
      <c r="L115" s="76"/>
      <c r="M115" s="76"/>
      <c r="N115" s="76"/>
      <c r="O115" s="76"/>
    </row>
    <row r="116" spans="1:15" s="6" customFormat="1" ht="22.5" customHeight="1" x14ac:dyDescent="0.2">
      <c r="A116" s="81" t="s">
        <v>40</v>
      </c>
      <c r="B116" s="82"/>
      <c r="C116" s="82"/>
      <c r="D116" s="82"/>
      <c r="E116" s="82"/>
      <c r="F116" s="82"/>
      <c r="G116" s="82"/>
      <c r="H116" s="82"/>
      <c r="I116" s="82"/>
      <c r="J116" s="82"/>
      <c r="K116" s="82"/>
      <c r="L116" s="82"/>
      <c r="M116" s="82"/>
      <c r="N116" s="82"/>
      <c r="O116" s="83"/>
    </row>
    <row r="117" spans="1:15" s="6" customFormat="1" ht="85.15" customHeight="1" x14ac:dyDescent="0.2">
      <c r="A117" s="8" t="s">
        <v>41</v>
      </c>
      <c r="B117" s="12" t="s">
        <v>134</v>
      </c>
      <c r="C117" s="8" t="s">
        <v>135</v>
      </c>
      <c r="D117" s="8" t="s">
        <v>273</v>
      </c>
      <c r="E117" s="8" t="s">
        <v>136</v>
      </c>
      <c r="F117" s="8" t="s">
        <v>21</v>
      </c>
      <c r="G117" s="8"/>
      <c r="H117" s="15" t="s">
        <v>329</v>
      </c>
      <c r="I117" s="15" t="s">
        <v>137</v>
      </c>
      <c r="J117" s="15" t="s">
        <v>464</v>
      </c>
      <c r="K117" s="29">
        <v>3077007</v>
      </c>
      <c r="L117" s="29">
        <f>1418251-164350</f>
        <v>1253901</v>
      </c>
      <c r="M117" s="29">
        <v>2642047</v>
      </c>
      <c r="N117" s="29">
        <f>O117-M117</f>
        <v>1688861</v>
      </c>
      <c r="O117" s="29">
        <f>K117+L117</f>
        <v>4330908</v>
      </c>
    </row>
    <row r="118" spans="1:15" s="6" customFormat="1" ht="20.25" customHeight="1" x14ac:dyDescent="0.2">
      <c r="A118" s="70" t="s">
        <v>235</v>
      </c>
      <c r="B118" s="70"/>
      <c r="C118" s="70"/>
      <c r="D118" s="70"/>
      <c r="E118" s="70"/>
      <c r="F118" s="70"/>
      <c r="G118" s="70"/>
      <c r="H118" s="70"/>
      <c r="I118" s="70"/>
      <c r="J118" s="70"/>
      <c r="K118" s="70"/>
      <c r="L118" s="70"/>
      <c r="M118" s="70"/>
      <c r="N118" s="70"/>
      <c r="O118" s="70"/>
    </row>
    <row r="119" spans="1:15" s="6" customFormat="1" ht="21.75" customHeight="1" x14ac:dyDescent="0.2">
      <c r="A119" s="70" t="s">
        <v>236</v>
      </c>
      <c r="B119" s="70"/>
      <c r="C119" s="70"/>
      <c r="D119" s="70"/>
      <c r="E119" s="70"/>
      <c r="F119" s="70"/>
      <c r="G119" s="70"/>
      <c r="H119" s="70"/>
      <c r="I119" s="70"/>
      <c r="J119" s="70"/>
      <c r="K119" s="70"/>
      <c r="L119" s="70"/>
      <c r="M119" s="70"/>
      <c r="N119" s="70"/>
      <c r="O119" s="70"/>
    </row>
    <row r="120" spans="1:15" s="6" customFormat="1" ht="26.25" customHeight="1" x14ac:dyDescent="0.2">
      <c r="A120" s="70" t="s">
        <v>237</v>
      </c>
      <c r="B120" s="70"/>
      <c r="C120" s="70"/>
      <c r="D120" s="70"/>
      <c r="E120" s="70"/>
      <c r="F120" s="70"/>
      <c r="G120" s="70"/>
      <c r="H120" s="70"/>
      <c r="I120" s="70"/>
      <c r="J120" s="70"/>
      <c r="K120" s="70"/>
      <c r="L120" s="70"/>
      <c r="M120" s="70"/>
      <c r="N120" s="70"/>
      <c r="O120" s="70"/>
    </row>
    <row r="121" spans="1:15" s="6" customFormat="1" ht="186" customHeight="1" x14ac:dyDescent="0.2">
      <c r="A121" s="8" t="s">
        <v>41</v>
      </c>
      <c r="B121" s="12" t="s">
        <v>138</v>
      </c>
      <c r="C121" s="8" t="s">
        <v>139</v>
      </c>
      <c r="D121" s="8" t="s">
        <v>273</v>
      </c>
      <c r="E121" s="8" t="s">
        <v>140</v>
      </c>
      <c r="F121" s="8" t="s">
        <v>21</v>
      </c>
      <c r="G121" s="8"/>
      <c r="H121" s="16" t="s">
        <v>330</v>
      </c>
      <c r="I121" s="15" t="s">
        <v>141</v>
      </c>
      <c r="J121" s="15" t="s">
        <v>142</v>
      </c>
      <c r="K121" s="29">
        <v>576569</v>
      </c>
      <c r="L121" s="29">
        <v>13472</v>
      </c>
      <c r="M121" s="29">
        <v>572437</v>
      </c>
      <c r="N121" s="29">
        <f t="shared" ref="N121:N165" si="6">O121-M121</f>
        <v>17604</v>
      </c>
      <c r="O121" s="29">
        <f t="shared" ref="O121:O169" si="7">K121+L121</f>
        <v>590041</v>
      </c>
    </row>
    <row r="122" spans="1:15" s="6" customFormat="1" ht="18.75" customHeight="1" x14ac:dyDescent="0.2">
      <c r="A122" s="70" t="s">
        <v>238</v>
      </c>
      <c r="B122" s="70"/>
      <c r="C122" s="70"/>
      <c r="D122" s="70"/>
      <c r="E122" s="70"/>
      <c r="F122" s="70"/>
      <c r="G122" s="70"/>
      <c r="H122" s="70"/>
      <c r="I122" s="70"/>
      <c r="J122" s="70"/>
      <c r="K122" s="70"/>
      <c r="L122" s="70"/>
      <c r="M122" s="70"/>
      <c r="N122" s="70"/>
      <c r="O122" s="70"/>
    </row>
    <row r="123" spans="1:15" s="6" customFormat="1" ht="26.25" customHeight="1" x14ac:dyDescent="0.2">
      <c r="A123" s="70" t="s">
        <v>331</v>
      </c>
      <c r="B123" s="70"/>
      <c r="C123" s="70"/>
      <c r="D123" s="70"/>
      <c r="E123" s="70"/>
      <c r="F123" s="70"/>
      <c r="G123" s="70"/>
      <c r="H123" s="70"/>
      <c r="I123" s="70"/>
      <c r="J123" s="70"/>
      <c r="K123" s="70"/>
      <c r="L123" s="70"/>
      <c r="M123" s="70"/>
      <c r="N123" s="70"/>
      <c r="O123" s="70"/>
    </row>
    <row r="124" spans="1:15" s="6" customFormat="1" ht="110.25" customHeight="1" x14ac:dyDescent="0.2">
      <c r="A124" s="70" t="s">
        <v>239</v>
      </c>
      <c r="B124" s="70"/>
      <c r="C124" s="70"/>
      <c r="D124" s="70"/>
      <c r="E124" s="70"/>
      <c r="F124" s="70"/>
      <c r="G124" s="70"/>
      <c r="H124" s="70"/>
      <c r="I124" s="70"/>
      <c r="J124" s="70"/>
      <c r="K124" s="70"/>
      <c r="L124" s="70"/>
      <c r="M124" s="70"/>
      <c r="N124" s="70"/>
      <c r="O124" s="70"/>
    </row>
    <row r="125" spans="1:15" s="6" customFormat="1" ht="97.5" x14ac:dyDescent="0.2">
      <c r="A125" s="8" t="s">
        <v>41</v>
      </c>
      <c r="B125" s="12" t="s">
        <v>143</v>
      </c>
      <c r="C125" s="8" t="s">
        <v>144</v>
      </c>
      <c r="D125" s="8" t="s">
        <v>273</v>
      </c>
      <c r="E125" s="8" t="s">
        <v>275</v>
      </c>
      <c r="F125" s="8" t="s">
        <v>21</v>
      </c>
      <c r="G125" s="8"/>
      <c r="H125" s="15" t="s">
        <v>145</v>
      </c>
      <c r="I125" s="15" t="s">
        <v>332</v>
      </c>
      <c r="J125" s="51" t="s">
        <v>333</v>
      </c>
      <c r="K125" s="29">
        <v>119267</v>
      </c>
      <c r="L125" s="29">
        <v>2416</v>
      </c>
      <c r="M125" s="29">
        <v>118526</v>
      </c>
      <c r="N125" s="29">
        <f t="shared" si="6"/>
        <v>3157</v>
      </c>
      <c r="O125" s="29">
        <f t="shared" si="7"/>
        <v>121683</v>
      </c>
    </row>
    <row r="126" spans="1:15" s="6" customFormat="1" ht="40.5" customHeight="1" x14ac:dyDescent="0.2">
      <c r="A126" s="70" t="s">
        <v>271</v>
      </c>
      <c r="B126" s="70"/>
      <c r="C126" s="70"/>
      <c r="D126" s="70"/>
      <c r="E126" s="70"/>
      <c r="F126" s="70"/>
      <c r="G126" s="70"/>
      <c r="H126" s="70"/>
      <c r="I126" s="70"/>
      <c r="J126" s="70"/>
      <c r="K126" s="70"/>
      <c r="L126" s="70"/>
      <c r="M126" s="70"/>
      <c r="N126" s="70"/>
      <c r="O126" s="70"/>
    </row>
    <row r="127" spans="1:15" s="6" customFormat="1" ht="20.25" customHeight="1" x14ac:dyDescent="0.2">
      <c r="A127" s="70" t="s">
        <v>334</v>
      </c>
      <c r="B127" s="70"/>
      <c r="C127" s="70"/>
      <c r="D127" s="70"/>
      <c r="E127" s="70"/>
      <c r="F127" s="70"/>
      <c r="G127" s="70"/>
      <c r="H127" s="70"/>
      <c r="I127" s="70"/>
      <c r="J127" s="70"/>
      <c r="K127" s="70"/>
      <c r="L127" s="70"/>
      <c r="M127" s="70"/>
      <c r="N127" s="70"/>
      <c r="O127" s="70"/>
    </row>
    <row r="128" spans="1:15" s="6" customFormat="1" ht="62.25" customHeight="1" x14ac:dyDescent="0.2">
      <c r="A128" s="70" t="s">
        <v>335</v>
      </c>
      <c r="B128" s="70"/>
      <c r="C128" s="70"/>
      <c r="D128" s="70"/>
      <c r="E128" s="70"/>
      <c r="F128" s="70"/>
      <c r="G128" s="70"/>
      <c r="H128" s="70"/>
      <c r="I128" s="70"/>
      <c r="J128" s="70"/>
      <c r="K128" s="70"/>
      <c r="L128" s="70"/>
      <c r="M128" s="70"/>
      <c r="N128" s="70"/>
      <c r="O128" s="70"/>
    </row>
    <row r="129" spans="1:16" s="6" customFormat="1" ht="175.5" customHeight="1" x14ac:dyDescent="0.2">
      <c r="A129" s="8" t="s">
        <v>41</v>
      </c>
      <c r="B129" s="9" t="s">
        <v>146</v>
      </c>
      <c r="C129" s="8" t="s">
        <v>147</v>
      </c>
      <c r="D129" s="8" t="s">
        <v>148</v>
      </c>
      <c r="E129" s="8" t="s">
        <v>149</v>
      </c>
      <c r="F129" s="8" t="s">
        <v>66</v>
      </c>
      <c r="G129" s="8"/>
      <c r="H129" s="14" t="s">
        <v>150</v>
      </c>
      <c r="I129" s="41" t="s">
        <v>151</v>
      </c>
      <c r="J129" s="15" t="s">
        <v>152</v>
      </c>
      <c r="K129" s="29">
        <v>124504</v>
      </c>
      <c r="L129" s="29">
        <v>2671</v>
      </c>
      <c r="M129" s="29">
        <v>123685</v>
      </c>
      <c r="N129" s="29">
        <f t="shared" si="6"/>
        <v>3490</v>
      </c>
      <c r="O129" s="29">
        <f t="shared" si="7"/>
        <v>127175</v>
      </c>
    </row>
    <row r="130" spans="1:16" s="6" customFormat="1" ht="48" customHeight="1" x14ac:dyDescent="0.2">
      <c r="A130" s="70" t="s">
        <v>349</v>
      </c>
      <c r="B130" s="70"/>
      <c r="C130" s="70"/>
      <c r="D130" s="70"/>
      <c r="E130" s="70"/>
      <c r="F130" s="70"/>
      <c r="G130" s="70"/>
      <c r="H130" s="70"/>
      <c r="I130" s="70"/>
      <c r="J130" s="70"/>
      <c r="K130" s="70"/>
      <c r="L130" s="70"/>
      <c r="M130" s="70"/>
      <c r="N130" s="70"/>
      <c r="O130" s="70"/>
    </row>
    <row r="131" spans="1:16" s="6" customFormat="1" ht="18" customHeight="1" x14ac:dyDescent="0.2">
      <c r="A131" s="70" t="s">
        <v>375</v>
      </c>
      <c r="B131" s="70"/>
      <c r="C131" s="70"/>
      <c r="D131" s="70"/>
      <c r="E131" s="70"/>
      <c r="F131" s="70"/>
      <c r="G131" s="70"/>
      <c r="H131" s="70"/>
      <c r="I131" s="70"/>
      <c r="J131" s="70"/>
      <c r="K131" s="70"/>
      <c r="L131" s="70"/>
      <c r="M131" s="70"/>
      <c r="N131" s="70"/>
      <c r="O131" s="70"/>
    </row>
    <row r="132" spans="1:16" s="6" customFormat="1" ht="65.25" customHeight="1" x14ac:dyDescent="0.2">
      <c r="A132" s="70" t="s">
        <v>240</v>
      </c>
      <c r="B132" s="70"/>
      <c r="C132" s="70"/>
      <c r="D132" s="70"/>
      <c r="E132" s="70"/>
      <c r="F132" s="70"/>
      <c r="G132" s="70"/>
      <c r="H132" s="70"/>
      <c r="I132" s="70"/>
      <c r="J132" s="70"/>
      <c r="K132" s="70"/>
      <c r="L132" s="70"/>
      <c r="M132" s="70"/>
      <c r="N132" s="70"/>
      <c r="O132" s="70"/>
    </row>
    <row r="133" spans="1:16" s="6" customFormat="1" ht="107.25" x14ac:dyDescent="0.2">
      <c r="A133" s="8" t="s">
        <v>41</v>
      </c>
      <c r="B133" s="9" t="s">
        <v>153</v>
      </c>
      <c r="C133" s="8" t="s">
        <v>154</v>
      </c>
      <c r="D133" s="8" t="s">
        <v>424</v>
      </c>
      <c r="E133" s="8" t="s">
        <v>261</v>
      </c>
      <c r="F133" s="8" t="s">
        <v>66</v>
      </c>
      <c r="G133" s="8"/>
      <c r="H133" s="14" t="s">
        <v>155</v>
      </c>
      <c r="I133" s="41" t="s">
        <v>156</v>
      </c>
      <c r="J133" s="51" t="s">
        <v>465</v>
      </c>
      <c r="K133" s="29">
        <v>86328</v>
      </c>
      <c r="L133" s="29">
        <v>58793</v>
      </c>
      <c r="M133" s="29">
        <v>68297</v>
      </c>
      <c r="N133" s="29">
        <f t="shared" si="6"/>
        <v>76824</v>
      </c>
      <c r="O133" s="29">
        <f t="shared" si="7"/>
        <v>145121</v>
      </c>
    </row>
    <row r="134" spans="1:16" s="6" customFormat="1" ht="39" customHeight="1" x14ac:dyDescent="0.2">
      <c r="A134" s="70" t="s">
        <v>241</v>
      </c>
      <c r="B134" s="70"/>
      <c r="C134" s="70"/>
      <c r="D134" s="70"/>
      <c r="E134" s="70"/>
      <c r="F134" s="70"/>
      <c r="G134" s="70"/>
      <c r="H134" s="70"/>
      <c r="I134" s="70"/>
      <c r="J134" s="70"/>
      <c r="K134" s="70"/>
      <c r="L134" s="70"/>
      <c r="M134" s="70"/>
      <c r="N134" s="70"/>
      <c r="O134" s="70"/>
    </row>
    <row r="135" spans="1:16" s="6" customFormat="1" ht="33.75" customHeight="1" x14ac:dyDescent="0.2">
      <c r="A135" s="70" t="s">
        <v>373</v>
      </c>
      <c r="B135" s="70"/>
      <c r="C135" s="70"/>
      <c r="D135" s="70"/>
      <c r="E135" s="70"/>
      <c r="F135" s="70"/>
      <c r="G135" s="70"/>
      <c r="H135" s="70"/>
      <c r="I135" s="70"/>
      <c r="J135" s="70"/>
      <c r="K135" s="70"/>
      <c r="L135" s="70"/>
      <c r="M135" s="70"/>
      <c r="N135" s="70"/>
      <c r="O135" s="70"/>
    </row>
    <row r="136" spans="1:16" s="6" customFormat="1" ht="60.75" customHeight="1" x14ac:dyDescent="0.2">
      <c r="A136" s="70" t="s">
        <v>374</v>
      </c>
      <c r="B136" s="70"/>
      <c r="C136" s="70"/>
      <c r="D136" s="70"/>
      <c r="E136" s="70"/>
      <c r="F136" s="70"/>
      <c r="G136" s="70"/>
      <c r="H136" s="70"/>
      <c r="I136" s="70"/>
      <c r="J136" s="70"/>
      <c r="K136" s="70"/>
      <c r="L136" s="70"/>
      <c r="M136" s="70"/>
      <c r="N136" s="70"/>
      <c r="O136" s="70"/>
    </row>
    <row r="137" spans="1:16" s="2" customFormat="1" ht="56.25" customHeight="1" x14ac:dyDescent="0.2">
      <c r="A137" s="8" t="s">
        <v>41</v>
      </c>
      <c r="B137" s="9" t="s">
        <v>157</v>
      </c>
      <c r="C137" s="8" t="s">
        <v>158</v>
      </c>
      <c r="D137" s="8" t="s">
        <v>159</v>
      </c>
      <c r="E137" s="8" t="s">
        <v>160</v>
      </c>
      <c r="F137" s="17" t="s">
        <v>21</v>
      </c>
      <c r="G137" s="17"/>
      <c r="H137" s="17"/>
      <c r="I137" s="8"/>
      <c r="J137" s="51" t="s">
        <v>161</v>
      </c>
      <c r="K137" s="29">
        <v>44700</v>
      </c>
      <c r="L137" s="29">
        <v>13627</v>
      </c>
      <c r="M137" s="29">
        <v>40521</v>
      </c>
      <c r="N137" s="29">
        <f t="shared" si="6"/>
        <v>17806</v>
      </c>
      <c r="O137" s="29">
        <f t="shared" si="7"/>
        <v>58327</v>
      </c>
    </row>
    <row r="138" spans="1:16" s="2" customFormat="1" ht="28.5" customHeight="1" x14ac:dyDescent="0.2">
      <c r="A138" s="70" t="s">
        <v>336</v>
      </c>
      <c r="B138" s="70"/>
      <c r="C138" s="70"/>
      <c r="D138" s="70"/>
      <c r="E138" s="70"/>
      <c r="F138" s="70"/>
      <c r="G138" s="70"/>
      <c r="H138" s="70"/>
      <c r="I138" s="70"/>
      <c r="J138" s="70"/>
      <c r="K138" s="70"/>
      <c r="L138" s="70"/>
      <c r="M138" s="70"/>
      <c r="N138" s="70"/>
      <c r="O138" s="70"/>
    </row>
    <row r="139" spans="1:16" s="2" customFormat="1" ht="17.25" customHeight="1" x14ac:dyDescent="0.2">
      <c r="A139" s="70" t="s">
        <v>337</v>
      </c>
      <c r="B139" s="70"/>
      <c r="C139" s="70"/>
      <c r="D139" s="70"/>
      <c r="E139" s="70"/>
      <c r="F139" s="70"/>
      <c r="G139" s="70"/>
      <c r="H139" s="70"/>
      <c r="I139" s="70"/>
      <c r="J139" s="70"/>
      <c r="K139" s="70"/>
      <c r="L139" s="70"/>
      <c r="M139" s="70"/>
      <c r="N139" s="70"/>
      <c r="O139" s="70"/>
    </row>
    <row r="140" spans="1:16" s="2" customFormat="1" ht="28.5" customHeight="1" x14ac:dyDescent="0.2">
      <c r="A140" s="70" t="s">
        <v>338</v>
      </c>
      <c r="B140" s="70"/>
      <c r="C140" s="70"/>
      <c r="D140" s="70"/>
      <c r="E140" s="70"/>
      <c r="F140" s="70"/>
      <c r="G140" s="70"/>
      <c r="H140" s="70"/>
      <c r="I140" s="70"/>
      <c r="J140" s="70"/>
      <c r="K140" s="70"/>
      <c r="L140" s="70"/>
      <c r="M140" s="70"/>
      <c r="N140" s="70"/>
      <c r="O140" s="70"/>
    </row>
    <row r="141" spans="1:16" s="6" customFormat="1" ht="63.75" customHeight="1" x14ac:dyDescent="0.2">
      <c r="A141" s="55" t="s">
        <v>41</v>
      </c>
      <c r="B141" s="62" t="s">
        <v>162</v>
      </c>
      <c r="C141" s="8" t="s">
        <v>163</v>
      </c>
      <c r="D141" s="8" t="s">
        <v>164</v>
      </c>
      <c r="E141" s="8" t="s">
        <v>165</v>
      </c>
      <c r="F141" s="17" t="s">
        <v>21</v>
      </c>
      <c r="G141" s="17"/>
      <c r="H141" s="26" t="s">
        <v>357</v>
      </c>
      <c r="I141" s="8" t="s">
        <v>120</v>
      </c>
      <c r="J141" s="8" t="s">
        <v>289</v>
      </c>
      <c r="K141" s="29">
        <v>791713</v>
      </c>
      <c r="L141" s="29">
        <v>556652</v>
      </c>
      <c r="M141" s="29">
        <v>620995</v>
      </c>
      <c r="N141" s="29">
        <f t="shared" si="6"/>
        <v>727370</v>
      </c>
      <c r="O141" s="29">
        <f t="shared" si="7"/>
        <v>1348365</v>
      </c>
    </row>
    <row r="142" spans="1:16" s="6" customFormat="1" ht="21.75" customHeight="1" x14ac:dyDescent="0.2">
      <c r="A142" s="70" t="s">
        <v>456</v>
      </c>
      <c r="B142" s="70"/>
      <c r="C142" s="70"/>
      <c r="D142" s="70"/>
      <c r="E142" s="70"/>
      <c r="F142" s="70"/>
      <c r="G142" s="70"/>
      <c r="H142" s="70"/>
      <c r="I142" s="70"/>
      <c r="J142" s="70"/>
      <c r="K142" s="70"/>
      <c r="L142" s="70"/>
      <c r="M142" s="70"/>
      <c r="N142" s="70"/>
      <c r="O142" s="70"/>
    </row>
    <row r="143" spans="1:16" s="6" customFormat="1" ht="21.75" customHeight="1" x14ac:dyDescent="0.2">
      <c r="A143" s="70" t="s">
        <v>358</v>
      </c>
      <c r="B143" s="70"/>
      <c r="C143" s="70"/>
      <c r="D143" s="70"/>
      <c r="E143" s="70"/>
      <c r="F143" s="70"/>
      <c r="G143" s="70"/>
      <c r="H143" s="70"/>
      <c r="I143" s="70"/>
      <c r="J143" s="70"/>
      <c r="K143" s="70"/>
      <c r="L143" s="70"/>
      <c r="M143" s="70"/>
      <c r="N143" s="70"/>
      <c r="O143" s="70"/>
    </row>
    <row r="144" spans="1:16" s="6" customFormat="1" ht="21.75" customHeight="1" x14ac:dyDescent="0.2">
      <c r="A144" s="70" t="s">
        <v>359</v>
      </c>
      <c r="B144" s="70"/>
      <c r="C144" s="70"/>
      <c r="D144" s="70"/>
      <c r="E144" s="70"/>
      <c r="F144" s="70"/>
      <c r="G144" s="70"/>
      <c r="H144" s="70"/>
      <c r="I144" s="70"/>
      <c r="J144" s="70"/>
      <c r="K144" s="70"/>
      <c r="L144" s="70"/>
      <c r="M144" s="70"/>
      <c r="N144" s="70"/>
      <c r="O144" s="70"/>
      <c r="P144" s="22"/>
    </row>
    <row r="145" spans="1:15" s="6" customFormat="1" ht="30" x14ac:dyDescent="0.2">
      <c r="A145" s="8" t="s">
        <v>41</v>
      </c>
      <c r="B145" s="12" t="s">
        <v>166</v>
      </c>
      <c r="C145" s="8" t="s">
        <v>167</v>
      </c>
      <c r="D145" s="8" t="s">
        <v>159</v>
      </c>
      <c r="E145" s="8" t="s">
        <v>168</v>
      </c>
      <c r="F145" s="17" t="s">
        <v>21</v>
      </c>
      <c r="G145" s="17"/>
      <c r="H145" s="33" t="s">
        <v>169</v>
      </c>
      <c r="I145" s="8" t="s">
        <v>120</v>
      </c>
      <c r="J145" s="8" t="s">
        <v>170</v>
      </c>
      <c r="K145" s="29">
        <v>286036</v>
      </c>
      <c r="L145" s="29">
        <v>110179</v>
      </c>
      <c r="M145" s="29">
        <v>252246</v>
      </c>
      <c r="N145" s="29">
        <f t="shared" si="6"/>
        <v>143969</v>
      </c>
      <c r="O145" s="29">
        <f t="shared" si="7"/>
        <v>396215</v>
      </c>
    </row>
    <row r="146" spans="1:15" s="6" customFormat="1" ht="34.5" customHeight="1" x14ac:dyDescent="0.2">
      <c r="A146" s="70" t="s">
        <v>242</v>
      </c>
      <c r="B146" s="70"/>
      <c r="C146" s="70"/>
      <c r="D146" s="70"/>
      <c r="E146" s="70"/>
      <c r="F146" s="70"/>
      <c r="G146" s="70"/>
      <c r="H146" s="70"/>
      <c r="I146" s="70"/>
      <c r="J146" s="70"/>
      <c r="K146" s="70"/>
      <c r="L146" s="70"/>
      <c r="M146" s="70"/>
      <c r="N146" s="70"/>
      <c r="O146" s="70"/>
    </row>
    <row r="147" spans="1:15" s="6" customFormat="1" ht="18" customHeight="1" x14ac:dyDescent="0.2">
      <c r="A147" s="70" t="s">
        <v>283</v>
      </c>
      <c r="B147" s="70"/>
      <c r="C147" s="70"/>
      <c r="D147" s="70"/>
      <c r="E147" s="70"/>
      <c r="F147" s="70"/>
      <c r="G147" s="70"/>
      <c r="H147" s="70"/>
      <c r="I147" s="70"/>
      <c r="J147" s="70"/>
      <c r="K147" s="70"/>
      <c r="L147" s="70"/>
      <c r="M147" s="70"/>
      <c r="N147" s="70"/>
      <c r="O147" s="70"/>
    </row>
    <row r="148" spans="1:15" s="6" customFormat="1" ht="51.75" customHeight="1" x14ac:dyDescent="0.2">
      <c r="A148" s="70" t="s">
        <v>243</v>
      </c>
      <c r="B148" s="70"/>
      <c r="C148" s="70"/>
      <c r="D148" s="70"/>
      <c r="E148" s="70"/>
      <c r="F148" s="70"/>
      <c r="G148" s="70"/>
      <c r="H148" s="70"/>
      <c r="I148" s="70"/>
      <c r="J148" s="70"/>
      <c r="K148" s="70"/>
      <c r="L148" s="70"/>
      <c r="M148" s="70"/>
      <c r="N148" s="70"/>
      <c r="O148" s="70"/>
    </row>
    <row r="149" spans="1:15" s="6" customFormat="1" ht="72" customHeight="1" x14ac:dyDescent="0.2">
      <c r="A149" s="8" t="s">
        <v>41</v>
      </c>
      <c r="B149" s="12" t="s">
        <v>171</v>
      </c>
      <c r="C149" s="8" t="s">
        <v>172</v>
      </c>
      <c r="D149" s="8" t="s">
        <v>159</v>
      </c>
      <c r="E149" s="8" t="s">
        <v>173</v>
      </c>
      <c r="F149" s="8" t="s">
        <v>21</v>
      </c>
      <c r="G149" s="8"/>
      <c r="H149" s="15" t="s">
        <v>174</v>
      </c>
      <c r="I149" s="15" t="s">
        <v>175</v>
      </c>
      <c r="J149" s="15" t="s">
        <v>176</v>
      </c>
      <c r="K149" s="29">
        <v>90310</v>
      </c>
      <c r="L149" s="29">
        <v>65571</v>
      </c>
      <c r="M149" s="29">
        <v>70201</v>
      </c>
      <c r="N149" s="29">
        <f t="shared" si="6"/>
        <v>85680</v>
      </c>
      <c r="O149" s="29">
        <f t="shared" si="7"/>
        <v>155881</v>
      </c>
    </row>
    <row r="150" spans="1:15" s="6" customFormat="1" ht="36.75" customHeight="1" x14ac:dyDescent="0.2">
      <c r="A150" s="70" t="s">
        <v>339</v>
      </c>
      <c r="B150" s="70"/>
      <c r="C150" s="70"/>
      <c r="D150" s="70"/>
      <c r="E150" s="70"/>
      <c r="F150" s="70"/>
      <c r="G150" s="70"/>
      <c r="H150" s="70"/>
      <c r="I150" s="70"/>
      <c r="J150" s="70"/>
      <c r="K150" s="70"/>
      <c r="L150" s="70"/>
      <c r="M150" s="70"/>
      <c r="N150" s="70"/>
      <c r="O150" s="70"/>
    </row>
    <row r="151" spans="1:15" s="6" customFormat="1" ht="24" customHeight="1" x14ac:dyDescent="0.2">
      <c r="A151" s="70" t="s">
        <v>340</v>
      </c>
      <c r="B151" s="70"/>
      <c r="C151" s="70"/>
      <c r="D151" s="70"/>
      <c r="E151" s="70"/>
      <c r="F151" s="70"/>
      <c r="G151" s="70"/>
      <c r="H151" s="70"/>
      <c r="I151" s="70"/>
      <c r="J151" s="70"/>
      <c r="K151" s="70"/>
      <c r="L151" s="70"/>
      <c r="M151" s="70"/>
      <c r="N151" s="70"/>
      <c r="O151" s="70"/>
    </row>
    <row r="152" spans="1:15" s="6" customFormat="1" ht="39.75" customHeight="1" x14ac:dyDescent="0.2">
      <c r="A152" s="70" t="s">
        <v>341</v>
      </c>
      <c r="B152" s="70"/>
      <c r="C152" s="70"/>
      <c r="D152" s="70"/>
      <c r="E152" s="70"/>
      <c r="F152" s="70"/>
      <c r="G152" s="70"/>
      <c r="H152" s="70"/>
      <c r="I152" s="70"/>
      <c r="J152" s="70"/>
      <c r="K152" s="70"/>
      <c r="L152" s="70"/>
      <c r="M152" s="70"/>
      <c r="N152" s="70"/>
      <c r="O152" s="70"/>
    </row>
    <row r="153" spans="1:15" s="6" customFormat="1" ht="79.5" customHeight="1" x14ac:dyDescent="0.2">
      <c r="A153" s="38" t="s">
        <v>41</v>
      </c>
      <c r="B153" s="39" t="s">
        <v>177</v>
      </c>
      <c r="C153" s="38" t="s">
        <v>178</v>
      </c>
      <c r="D153" s="38" t="s">
        <v>360</v>
      </c>
      <c r="E153" s="38" t="s">
        <v>217</v>
      </c>
      <c r="F153" s="38" t="s">
        <v>21</v>
      </c>
      <c r="G153" s="38"/>
      <c r="H153" s="31" t="s">
        <v>218</v>
      </c>
      <c r="I153" s="31" t="s">
        <v>361</v>
      </c>
      <c r="J153" s="31" t="s">
        <v>179</v>
      </c>
      <c r="K153" s="29">
        <v>79624</v>
      </c>
      <c r="L153" s="29">
        <v>82148</v>
      </c>
      <c r="M153" s="29">
        <v>54431</v>
      </c>
      <c r="N153" s="29">
        <f t="shared" si="6"/>
        <v>107341</v>
      </c>
      <c r="O153" s="29">
        <f t="shared" si="7"/>
        <v>161772</v>
      </c>
    </row>
    <row r="154" spans="1:15" s="6" customFormat="1" ht="19.5" customHeight="1" x14ac:dyDescent="0.2">
      <c r="A154" s="70" t="s">
        <v>244</v>
      </c>
      <c r="B154" s="70"/>
      <c r="C154" s="70"/>
      <c r="D154" s="70"/>
      <c r="E154" s="70"/>
      <c r="F154" s="70"/>
      <c r="G154" s="70"/>
      <c r="H154" s="70"/>
      <c r="I154" s="70"/>
      <c r="J154" s="70"/>
      <c r="K154" s="70"/>
      <c r="L154" s="70"/>
      <c r="M154" s="70"/>
      <c r="N154" s="70"/>
      <c r="O154" s="70"/>
    </row>
    <row r="155" spans="1:15" s="6" customFormat="1" ht="19.5" customHeight="1" x14ac:dyDescent="0.2">
      <c r="A155" s="70" t="s">
        <v>405</v>
      </c>
      <c r="B155" s="70"/>
      <c r="C155" s="70"/>
      <c r="D155" s="70"/>
      <c r="E155" s="70"/>
      <c r="F155" s="70"/>
      <c r="G155" s="70"/>
      <c r="H155" s="70"/>
      <c r="I155" s="70"/>
      <c r="J155" s="70"/>
      <c r="K155" s="70"/>
      <c r="L155" s="70"/>
      <c r="M155" s="70"/>
      <c r="N155" s="70"/>
      <c r="O155" s="70"/>
    </row>
    <row r="156" spans="1:15" s="6" customFormat="1" ht="19.5" customHeight="1" x14ac:dyDescent="0.2">
      <c r="A156" s="70" t="s">
        <v>245</v>
      </c>
      <c r="B156" s="70"/>
      <c r="C156" s="70"/>
      <c r="D156" s="70"/>
      <c r="E156" s="70"/>
      <c r="F156" s="70"/>
      <c r="G156" s="70"/>
      <c r="H156" s="70"/>
      <c r="I156" s="70"/>
      <c r="J156" s="70"/>
      <c r="K156" s="70"/>
      <c r="L156" s="70"/>
      <c r="M156" s="70"/>
      <c r="N156" s="70"/>
      <c r="O156" s="70"/>
    </row>
    <row r="157" spans="1:15" s="6" customFormat="1" ht="72" customHeight="1" x14ac:dyDescent="0.2">
      <c r="A157" s="38" t="s">
        <v>41</v>
      </c>
      <c r="B157" s="39" t="s">
        <v>180</v>
      </c>
      <c r="C157" s="38" t="s">
        <v>181</v>
      </c>
      <c r="D157" s="38" t="s">
        <v>362</v>
      </c>
      <c r="E157" s="38" t="s">
        <v>270</v>
      </c>
      <c r="F157" s="38" t="s">
        <v>21</v>
      </c>
      <c r="G157" s="38"/>
      <c r="H157" s="31" t="s">
        <v>262</v>
      </c>
      <c r="I157" s="31" t="s">
        <v>363</v>
      </c>
      <c r="J157" s="31" t="s">
        <v>263</v>
      </c>
      <c r="K157" s="29">
        <v>295730</v>
      </c>
      <c r="L157" s="29">
        <v>173480</v>
      </c>
      <c r="M157" s="29">
        <v>242526</v>
      </c>
      <c r="N157" s="29">
        <f t="shared" si="6"/>
        <v>226684</v>
      </c>
      <c r="O157" s="29">
        <f t="shared" si="7"/>
        <v>469210</v>
      </c>
    </row>
    <row r="158" spans="1:15" s="6" customFormat="1" ht="37.5" customHeight="1" x14ac:dyDescent="0.2">
      <c r="A158" s="70" t="s">
        <v>407</v>
      </c>
      <c r="B158" s="70"/>
      <c r="C158" s="70"/>
      <c r="D158" s="70"/>
      <c r="E158" s="70"/>
      <c r="F158" s="70"/>
      <c r="G158" s="70"/>
      <c r="H158" s="70"/>
      <c r="I158" s="70"/>
      <c r="J158" s="70"/>
      <c r="K158" s="70"/>
      <c r="L158" s="70"/>
      <c r="M158" s="70"/>
      <c r="N158" s="70"/>
      <c r="O158" s="70"/>
    </row>
    <row r="159" spans="1:15" s="6" customFormat="1" ht="78.75" customHeight="1" x14ac:dyDescent="0.2">
      <c r="A159" s="72" t="s">
        <v>406</v>
      </c>
      <c r="B159" s="73"/>
      <c r="C159" s="73"/>
      <c r="D159" s="73"/>
      <c r="E159" s="73"/>
      <c r="F159" s="73"/>
      <c r="G159" s="73"/>
      <c r="H159" s="73"/>
      <c r="I159" s="73"/>
      <c r="J159" s="73"/>
      <c r="K159" s="73"/>
      <c r="L159" s="73"/>
      <c r="M159" s="73"/>
      <c r="N159" s="73"/>
      <c r="O159" s="74"/>
    </row>
    <row r="160" spans="1:15" s="6" customFormat="1" ht="17.25" customHeight="1" x14ac:dyDescent="0.2">
      <c r="A160" s="70" t="s">
        <v>246</v>
      </c>
      <c r="B160" s="70"/>
      <c r="C160" s="70"/>
      <c r="D160" s="70"/>
      <c r="E160" s="70"/>
      <c r="F160" s="70"/>
      <c r="G160" s="70"/>
      <c r="H160" s="70"/>
      <c r="I160" s="70"/>
      <c r="J160" s="70"/>
      <c r="K160" s="70"/>
      <c r="L160" s="70"/>
      <c r="M160" s="70"/>
      <c r="N160" s="70"/>
      <c r="O160" s="70"/>
    </row>
    <row r="161" spans="1:15" s="6" customFormat="1" ht="108" customHeight="1" x14ac:dyDescent="0.2">
      <c r="A161" s="38" t="s">
        <v>41</v>
      </c>
      <c r="B161" s="39" t="s">
        <v>182</v>
      </c>
      <c r="C161" s="38" t="s">
        <v>431</v>
      </c>
      <c r="D161" s="40" t="s">
        <v>364</v>
      </c>
      <c r="E161" s="59" t="s">
        <v>420</v>
      </c>
      <c r="F161" s="38" t="s">
        <v>21</v>
      </c>
      <c r="G161" s="38"/>
      <c r="H161" s="31" t="s">
        <v>183</v>
      </c>
      <c r="I161" s="60" t="s">
        <v>421</v>
      </c>
      <c r="J161" s="31" t="s">
        <v>184</v>
      </c>
      <c r="K161" s="29">
        <v>38995</v>
      </c>
      <c r="L161" s="29">
        <v>30501</v>
      </c>
      <c r="M161" s="29">
        <v>29641</v>
      </c>
      <c r="N161" s="29">
        <f t="shared" si="6"/>
        <v>39855</v>
      </c>
      <c r="O161" s="29">
        <f t="shared" si="7"/>
        <v>69496</v>
      </c>
    </row>
    <row r="162" spans="1:15" s="6" customFormat="1" ht="27.6" customHeight="1" x14ac:dyDescent="0.2">
      <c r="A162" s="70" t="s">
        <v>455</v>
      </c>
      <c r="B162" s="70"/>
      <c r="C162" s="70"/>
      <c r="D162" s="70"/>
      <c r="E162" s="70"/>
      <c r="F162" s="70"/>
      <c r="G162" s="70"/>
      <c r="H162" s="70"/>
      <c r="I162" s="70"/>
      <c r="J162" s="70"/>
      <c r="K162" s="70"/>
      <c r="L162" s="70"/>
      <c r="M162" s="70"/>
      <c r="N162" s="70"/>
      <c r="O162" s="70"/>
    </row>
    <row r="163" spans="1:15" s="6" customFormat="1" ht="121.9" customHeight="1" x14ac:dyDescent="0.2">
      <c r="A163" s="70" t="s">
        <v>422</v>
      </c>
      <c r="B163" s="70"/>
      <c r="C163" s="70"/>
      <c r="D163" s="70"/>
      <c r="E163" s="70"/>
      <c r="F163" s="70"/>
      <c r="G163" s="70"/>
      <c r="H163" s="70"/>
      <c r="I163" s="70"/>
      <c r="J163" s="70"/>
      <c r="K163" s="70"/>
      <c r="L163" s="70"/>
      <c r="M163" s="70"/>
      <c r="N163" s="70"/>
      <c r="O163" s="70"/>
    </row>
    <row r="164" spans="1:15" s="6" customFormat="1" ht="51.75" customHeight="1" x14ac:dyDescent="0.2">
      <c r="A164" s="70" t="s">
        <v>423</v>
      </c>
      <c r="B164" s="70"/>
      <c r="C164" s="70"/>
      <c r="D164" s="70"/>
      <c r="E164" s="70"/>
      <c r="F164" s="70"/>
      <c r="G164" s="70"/>
      <c r="H164" s="70"/>
      <c r="I164" s="70"/>
      <c r="J164" s="70"/>
      <c r="K164" s="70"/>
      <c r="L164" s="70"/>
      <c r="M164" s="70"/>
      <c r="N164" s="70"/>
      <c r="O164" s="70"/>
    </row>
    <row r="165" spans="1:15" s="6" customFormat="1" ht="99" customHeight="1" x14ac:dyDescent="0.2">
      <c r="A165" s="8" t="s">
        <v>41</v>
      </c>
      <c r="B165" s="12" t="s">
        <v>185</v>
      </c>
      <c r="C165" s="8" t="s">
        <v>186</v>
      </c>
      <c r="D165" s="8" t="s">
        <v>148</v>
      </c>
      <c r="E165" s="8" t="s">
        <v>279</v>
      </c>
      <c r="F165" s="50" t="s">
        <v>21</v>
      </c>
      <c r="G165" s="50"/>
      <c r="H165" s="15" t="s">
        <v>342</v>
      </c>
      <c r="I165" s="15" t="s">
        <v>187</v>
      </c>
      <c r="J165" s="15" t="s">
        <v>216</v>
      </c>
      <c r="K165" s="29">
        <v>48954</v>
      </c>
      <c r="L165" s="29">
        <v>34851</v>
      </c>
      <c r="M165" s="29">
        <v>38265</v>
      </c>
      <c r="N165" s="29">
        <f t="shared" si="6"/>
        <v>45540</v>
      </c>
      <c r="O165" s="29">
        <f t="shared" si="7"/>
        <v>83805</v>
      </c>
    </row>
    <row r="166" spans="1:15" s="6" customFormat="1" ht="18" customHeight="1" x14ac:dyDescent="0.2">
      <c r="A166" s="70" t="s">
        <v>247</v>
      </c>
      <c r="B166" s="70"/>
      <c r="C166" s="70"/>
      <c r="D166" s="70"/>
      <c r="E166" s="70"/>
      <c r="F166" s="70"/>
      <c r="G166" s="70"/>
      <c r="H166" s="70"/>
      <c r="I166" s="70"/>
      <c r="J166" s="70"/>
      <c r="K166" s="70"/>
      <c r="L166" s="70"/>
      <c r="M166" s="70"/>
      <c r="N166" s="70"/>
      <c r="O166" s="70"/>
    </row>
    <row r="167" spans="1:15" s="6" customFormat="1" ht="29.25" customHeight="1" x14ac:dyDescent="0.2">
      <c r="A167" s="70" t="s">
        <v>343</v>
      </c>
      <c r="B167" s="70"/>
      <c r="C167" s="70"/>
      <c r="D167" s="70"/>
      <c r="E167" s="70"/>
      <c r="F167" s="70"/>
      <c r="G167" s="70"/>
      <c r="H167" s="70"/>
      <c r="I167" s="70"/>
      <c r="J167" s="70"/>
      <c r="K167" s="70"/>
      <c r="L167" s="70"/>
      <c r="M167" s="70"/>
      <c r="N167" s="70"/>
      <c r="O167" s="70"/>
    </row>
    <row r="168" spans="1:15" s="6" customFormat="1" ht="18" customHeight="1" x14ac:dyDescent="0.2">
      <c r="A168" s="70" t="s">
        <v>344</v>
      </c>
      <c r="B168" s="70"/>
      <c r="C168" s="70"/>
      <c r="D168" s="70"/>
      <c r="E168" s="70"/>
      <c r="F168" s="70"/>
      <c r="G168" s="70"/>
      <c r="H168" s="70"/>
      <c r="I168" s="70"/>
      <c r="J168" s="70"/>
      <c r="K168" s="70"/>
      <c r="L168" s="70"/>
      <c r="M168" s="70"/>
      <c r="N168" s="70"/>
      <c r="O168" s="70"/>
    </row>
    <row r="169" spans="1:15" s="6" customFormat="1" ht="170.25" customHeight="1" x14ac:dyDescent="0.2">
      <c r="A169" s="8" t="s">
        <v>41</v>
      </c>
      <c r="B169" s="12" t="s">
        <v>188</v>
      </c>
      <c r="C169" s="8" t="s">
        <v>189</v>
      </c>
      <c r="D169" s="8" t="s">
        <v>322</v>
      </c>
      <c r="E169" s="8" t="s">
        <v>190</v>
      </c>
      <c r="F169" s="8" t="s">
        <v>21</v>
      </c>
      <c r="G169" s="8" t="s">
        <v>215</v>
      </c>
      <c r="H169" s="14" t="s">
        <v>325</v>
      </c>
      <c r="I169" s="15" t="s">
        <v>326</v>
      </c>
      <c r="J169" s="15" t="s">
        <v>191</v>
      </c>
      <c r="K169" s="29">
        <v>657837</v>
      </c>
      <c r="L169" s="29">
        <v>10878</v>
      </c>
      <c r="M169" s="29">
        <v>654501</v>
      </c>
      <c r="N169" s="29">
        <f>O169-M169</f>
        <v>14214</v>
      </c>
      <c r="O169" s="29">
        <f t="shared" si="7"/>
        <v>668715</v>
      </c>
    </row>
    <row r="170" spans="1:15" s="6" customFormat="1" ht="25.5" customHeight="1" x14ac:dyDescent="0.2">
      <c r="A170" s="70" t="s">
        <v>248</v>
      </c>
      <c r="B170" s="70"/>
      <c r="C170" s="70"/>
      <c r="D170" s="70"/>
      <c r="E170" s="70"/>
      <c r="F170" s="70"/>
      <c r="G170" s="70"/>
      <c r="H170" s="70"/>
      <c r="I170" s="70"/>
      <c r="J170" s="70"/>
      <c r="K170" s="70"/>
      <c r="L170" s="70"/>
      <c r="M170" s="70"/>
      <c r="N170" s="70"/>
      <c r="O170" s="70"/>
    </row>
    <row r="171" spans="1:15" s="6" customFormat="1" ht="33" customHeight="1" x14ac:dyDescent="0.2">
      <c r="A171" s="70" t="s">
        <v>249</v>
      </c>
      <c r="B171" s="70"/>
      <c r="C171" s="70"/>
      <c r="D171" s="70"/>
      <c r="E171" s="70"/>
      <c r="F171" s="70"/>
      <c r="G171" s="70"/>
      <c r="H171" s="70"/>
      <c r="I171" s="70"/>
      <c r="J171" s="70"/>
      <c r="K171" s="70"/>
      <c r="L171" s="70"/>
      <c r="M171" s="70"/>
      <c r="N171" s="70"/>
      <c r="O171" s="70"/>
    </row>
    <row r="172" spans="1:15" s="6" customFormat="1" ht="31.5" customHeight="1" x14ac:dyDescent="0.2">
      <c r="A172" s="70" t="s">
        <v>250</v>
      </c>
      <c r="B172" s="70"/>
      <c r="C172" s="70"/>
      <c r="D172" s="70"/>
      <c r="E172" s="70"/>
      <c r="F172" s="70"/>
      <c r="G172" s="70"/>
      <c r="H172" s="70"/>
      <c r="I172" s="70"/>
      <c r="J172" s="70"/>
      <c r="K172" s="70"/>
      <c r="L172" s="70"/>
      <c r="M172" s="70"/>
      <c r="N172" s="70"/>
      <c r="O172" s="70"/>
    </row>
    <row r="173" spans="1:15" s="6" customFormat="1" ht="21.75" customHeight="1" x14ac:dyDescent="0.2">
      <c r="A173" s="80" t="s">
        <v>212</v>
      </c>
      <c r="B173" s="80"/>
      <c r="C173" s="80"/>
      <c r="D173" s="80"/>
      <c r="E173" s="80"/>
      <c r="F173" s="80"/>
      <c r="G173" s="80"/>
      <c r="H173" s="80"/>
      <c r="I173" s="80"/>
      <c r="J173" s="80"/>
      <c r="K173" s="23">
        <f>SUM(K96:K169)</f>
        <v>7183698</v>
      </c>
      <c r="L173" s="23">
        <f t="shared" ref="L173:O173" si="8">SUM(L96:L169)</f>
        <v>2476241</v>
      </c>
      <c r="M173" s="23">
        <f t="shared" si="8"/>
        <v>6373865</v>
      </c>
      <c r="N173" s="23">
        <f t="shared" si="8"/>
        <v>3286074</v>
      </c>
      <c r="O173" s="23">
        <f t="shared" si="8"/>
        <v>9659939</v>
      </c>
    </row>
    <row r="174" spans="1:15" s="10" customFormat="1" ht="9" x14ac:dyDescent="0.15">
      <c r="A174" s="86"/>
      <c r="B174" s="86"/>
      <c r="C174" s="86"/>
      <c r="D174" s="86"/>
      <c r="E174" s="86"/>
      <c r="F174" s="86"/>
      <c r="G174" s="86"/>
      <c r="H174" s="86"/>
      <c r="I174" s="86"/>
      <c r="J174" s="86"/>
      <c r="K174" s="86"/>
      <c r="L174" s="86"/>
      <c r="M174" s="86"/>
      <c r="N174" s="86"/>
      <c r="O174" s="86"/>
    </row>
    <row r="175" spans="1:15" s="11" customFormat="1" ht="23.25" customHeight="1" x14ac:dyDescent="0.25">
      <c r="A175" s="85" t="s">
        <v>297</v>
      </c>
      <c r="B175" s="85"/>
      <c r="C175" s="85"/>
      <c r="D175" s="85"/>
      <c r="E175" s="85"/>
      <c r="F175" s="85"/>
      <c r="G175" s="85"/>
      <c r="H175" s="85"/>
      <c r="I175" s="85"/>
      <c r="J175" s="85"/>
      <c r="K175" s="85"/>
      <c r="L175" s="85"/>
      <c r="M175" s="85"/>
      <c r="N175" s="85"/>
      <c r="O175" s="85"/>
    </row>
    <row r="176" spans="1:15" ht="23.25" customHeight="1" x14ac:dyDescent="0.25">
      <c r="A176" s="84" t="s">
        <v>192</v>
      </c>
      <c r="B176" s="84"/>
      <c r="C176" s="84"/>
      <c r="D176" s="84"/>
      <c r="E176" s="84"/>
      <c r="F176" s="84"/>
      <c r="G176" s="84"/>
      <c r="H176" s="84"/>
      <c r="I176" s="84"/>
      <c r="J176" s="84"/>
      <c r="K176" s="84"/>
      <c r="L176" s="84"/>
      <c r="M176" s="84"/>
      <c r="N176" s="84"/>
      <c r="O176" s="84"/>
    </row>
    <row r="177" spans="1:16" s="57" customFormat="1" ht="135" customHeight="1" x14ac:dyDescent="0.25">
      <c r="A177" s="52" t="s">
        <v>16</v>
      </c>
      <c r="B177" s="54" t="s">
        <v>285</v>
      </c>
      <c r="C177" s="55" t="s">
        <v>287</v>
      </c>
      <c r="D177" s="55" t="s">
        <v>199</v>
      </c>
      <c r="E177" s="55" t="s">
        <v>298</v>
      </c>
      <c r="F177" s="52" t="s">
        <v>299</v>
      </c>
      <c r="G177" s="52"/>
      <c r="H177" s="52"/>
      <c r="I177" s="52"/>
      <c r="J177" s="56" t="s">
        <v>466</v>
      </c>
      <c r="K177" s="29">
        <v>18380</v>
      </c>
      <c r="L177" s="29"/>
      <c r="M177" s="29"/>
      <c r="N177" s="29">
        <f>O177-M177</f>
        <v>18380</v>
      </c>
      <c r="O177" s="29">
        <f>K177+L177</f>
        <v>18380</v>
      </c>
      <c r="P177" s="58"/>
    </row>
    <row r="178" spans="1:16" s="13" customFormat="1" ht="33" customHeight="1" x14ac:dyDescent="0.25">
      <c r="A178" s="72" t="s">
        <v>284</v>
      </c>
      <c r="B178" s="73"/>
      <c r="C178" s="73"/>
      <c r="D178" s="73"/>
      <c r="E178" s="73"/>
      <c r="F178" s="73"/>
      <c r="G178" s="73"/>
      <c r="H178" s="73"/>
      <c r="I178" s="73"/>
      <c r="J178" s="73"/>
      <c r="K178" s="73"/>
      <c r="L178" s="73"/>
      <c r="M178" s="73"/>
      <c r="N178" s="73"/>
      <c r="O178" s="74"/>
    </row>
    <row r="179" spans="1:16" s="13" customFormat="1" ht="19.5" customHeight="1" x14ac:dyDescent="0.25">
      <c r="A179" s="72" t="s">
        <v>290</v>
      </c>
      <c r="B179" s="73"/>
      <c r="C179" s="73"/>
      <c r="D179" s="73"/>
      <c r="E179" s="73"/>
      <c r="F179" s="73"/>
      <c r="G179" s="73"/>
      <c r="H179" s="73"/>
      <c r="I179" s="73"/>
      <c r="J179" s="73"/>
      <c r="K179" s="73"/>
      <c r="L179" s="73"/>
      <c r="M179" s="73"/>
      <c r="N179" s="73"/>
      <c r="O179" s="74"/>
    </row>
    <row r="180" spans="1:16" s="13" customFormat="1" ht="17.25" customHeight="1" x14ac:dyDescent="0.25">
      <c r="A180" s="72" t="s">
        <v>300</v>
      </c>
      <c r="B180" s="73"/>
      <c r="C180" s="73"/>
      <c r="D180" s="73"/>
      <c r="E180" s="73"/>
      <c r="F180" s="73"/>
      <c r="G180" s="73"/>
      <c r="H180" s="73"/>
      <c r="I180" s="73"/>
      <c r="J180" s="73"/>
      <c r="K180" s="73"/>
      <c r="L180" s="73"/>
      <c r="M180" s="73"/>
      <c r="N180" s="73"/>
      <c r="O180" s="74"/>
    </row>
    <row r="181" spans="1:16" s="13" customFormat="1" ht="78" x14ac:dyDescent="0.25">
      <c r="A181" s="8" t="s">
        <v>16</v>
      </c>
      <c r="B181" s="12" t="s">
        <v>193</v>
      </c>
      <c r="C181" s="8" t="s">
        <v>194</v>
      </c>
      <c r="D181" s="8" t="s">
        <v>195</v>
      </c>
      <c r="E181" s="8" t="s">
        <v>196</v>
      </c>
      <c r="F181" s="31" t="s">
        <v>21</v>
      </c>
      <c r="G181" s="31"/>
      <c r="H181" s="31"/>
      <c r="I181" s="31"/>
      <c r="J181" s="32" t="s">
        <v>372</v>
      </c>
      <c r="K181" s="29">
        <v>63154</v>
      </c>
      <c r="L181" s="29">
        <v>572</v>
      </c>
      <c r="M181" s="29">
        <v>62979</v>
      </c>
      <c r="N181" s="29">
        <f>O181-M181</f>
        <v>747</v>
      </c>
      <c r="O181" s="29">
        <f>K181+L181</f>
        <v>63726</v>
      </c>
    </row>
    <row r="182" spans="1:16" s="13" customFormat="1" ht="41.25" customHeight="1" x14ac:dyDescent="0.25">
      <c r="A182" s="70" t="s">
        <v>286</v>
      </c>
      <c r="B182" s="70"/>
      <c r="C182" s="70"/>
      <c r="D182" s="70"/>
      <c r="E182" s="70"/>
      <c r="F182" s="70"/>
      <c r="G182" s="70"/>
      <c r="H182" s="70"/>
      <c r="I182" s="70"/>
      <c r="J182" s="70"/>
      <c r="K182" s="70"/>
      <c r="L182" s="70"/>
      <c r="M182" s="70"/>
      <c r="N182" s="70"/>
      <c r="O182" s="70"/>
    </row>
    <row r="183" spans="1:16" s="13" customFormat="1" ht="17.25" customHeight="1" x14ac:dyDescent="0.25">
      <c r="A183" s="70" t="s">
        <v>301</v>
      </c>
      <c r="B183" s="70"/>
      <c r="C183" s="70"/>
      <c r="D183" s="70"/>
      <c r="E183" s="70"/>
      <c r="F183" s="70"/>
      <c r="G183" s="70"/>
      <c r="H183" s="70"/>
      <c r="I183" s="70"/>
      <c r="J183" s="70"/>
      <c r="K183" s="70"/>
      <c r="L183" s="70"/>
      <c r="M183" s="70"/>
      <c r="N183" s="70"/>
      <c r="O183" s="70"/>
    </row>
    <row r="184" spans="1:16" s="13" customFormat="1" ht="38.25" customHeight="1" x14ac:dyDescent="0.25">
      <c r="A184" s="70" t="s">
        <v>251</v>
      </c>
      <c r="B184" s="70"/>
      <c r="C184" s="70"/>
      <c r="D184" s="70"/>
      <c r="E184" s="70"/>
      <c r="F184" s="70"/>
      <c r="G184" s="70"/>
      <c r="H184" s="70"/>
      <c r="I184" s="70"/>
      <c r="J184" s="70"/>
      <c r="K184" s="70"/>
      <c r="L184" s="70"/>
      <c r="M184" s="70"/>
      <c r="N184" s="70"/>
      <c r="O184" s="70"/>
    </row>
    <row r="185" spans="1:16" s="6" customFormat="1" ht="19.5" customHeight="1" x14ac:dyDescent="0.2">
      <c r="A185" s="84" t="s">
        <v>40</v>
      </c>
      <c r="B185" s="84"/>
      <c r="C185" s="84"/>
      <c r="D185" s="84"/>
      <c r="E185" s="84"/>
      <c r="F185" s="84"/>
      <c r="G185" s="84"/>
      <c r="H185" s="84"/>
      <c r="I185" s="84"/>
      <c r="J185" s="84"/>
      <c r="K185" s="84"/>
      <c r="L185" s="84"/>
      <c r="M185" s="84"/>
      <c r="N185" s="84"/>
      <c r="O185" s="84"/>
    </row>
    <row r="186" spans="1:16" ht="85.5" customHeight="1" x14ac:dyDescent="0.25">
      <c r="A186" s="8" t="s">
        <v>41</v>
      </c>
      <c r="B186" s="12" t="s">
        <v>197</v>
      </c>
      <c r="C186" s="8" t="s">
        <v>198</v>
      </c>
      <c r="D186" s="8" t="s">
        <v>199</v>
      </c>
      <c r="E186" s="8" t="s">
        <v>302</v>
      </c>
      <c r="F186" s="31" t="s">
        <v>21</v>
      </c>
      <c r="G186" s="31"/>
      <c r="H186" s="31"/>
      <c r="I186" s="31"/>
      <c r="J186" s="15" t="s">
        <v>200</v>
      </c>
      <c r="K186" s="29">
        <v>233675</v>
      </c>
      <c r="L186" s="29">
        <v>313197</v>
      </c>
      <c r="M186" s="29">
        <v>156001</v>
      </c>
      <c r="N186" s="29">
        <f>O186-M186</f>
        <v>390871</v>
      </c>
      <c r="O186" s="29">
        <f>K186+L186</f>
        <v>546872</v>
      </c>
    </row>
    <row r="187" spans="1:16" ht="38.25" customHeight="1" x14ac:dyDescent="0.25">
      <c r="A187" s="70" t="s">
        <v>303</v>
      </c>
      <c r="B187" s="70"/>
      <c r="C187" s="70"/>
      <c r="D187" s="70"/>
      <c r="E187" s="70"/>
      <c r="F187" s="70"/>
      <c r="G187" s="70"/>
      <c r="H187" s="70"/>
      <c r="I187" s="70"/>
      <c r="J187" s="70"/>
      <c r="K187" s="70"/>
      <c r="L187" s="70"/>
      <c r="M187" s="70"/>
      <c r="N187" s="70"/>
      <c r="O187" s="70"/>
    </row>
    <row r="188" spans="1:16" ht="19.5" customHeight="1" x14ac:dyDescent="0.25">
      <c r="A188" s="70" t="s">
        <v>304</v>
      </c>
      <c r="B188" s="70"/>
      <c r="C188" s="70"/>
      <c r="D188" s="70"/>
      <c r="E188" s="70"/>
      <c r="F188" s="70"/>
      <c r="G188" s="70"/>
      <c r="H188" s="70"/>
      <c r="I188" s="70"/>
      <c r="J188" s="70"/>
      <c r="K188" s="70"/>
      <c r="L188" s="70"/>
      <c r="M188" s="70"/>
      <c r="N188" s="70"/>
      <c r="O188" s="70"/>
    </row>
    <row r="189" spans="1:16" ht="80.25" customHeight="1" x14ac:dyDescent="0.25">
      <c r="A189" s="71" t="s">
        <v>305</v>
      </c>
      <c r="B189" s="71"/>
      <c r="C189" s="71"/>
      <c r="D189" s="71"/>
      <c r="E189" s="71"/>
      <c r="F189" s="71"/>
      <c r="G189" s="71"/>
      <c r="H189" s="71"/>
      <c r="I189" s="71"/>
      <c r="J189" s="71"/>
      <c r="K189" s="71"/>
      <c r="L189" s="71"/>
      <c r="M189" s="71"/>
      <c r="N189" s="71"/>
      <c r="O189" s="71"/>
    </row>
    <row r="190" spans="1:16" s="13" customFormat="1" ht="58.5" x14ac:dyDescent="0.25">
      <c r="A190" s="8" t="s">
        <v>41</v>
      </c>
      <c r="B190" s="12" t="s">
        <v>201</v>
      </c>
      <c r="C190" s="8" t="s">
        <v>202</v>
      </c>
      <c r="D190" s="8" t="s">
        <v>199</v>
      </c>
      <c r="E190" s="8" t="s">
        <v>306</v>
      </c>
      <c r="F190" s="31" t="s">
        <v>21</v>
      </c>
      <c r="G190" s="31"/>
      <c r="H190" s="31"/>
      <c r="I190" s="31" t="s">
        <v>307</v>
      </c>
      <c r="J190" s="32"/>
      <c r="K190" s="29">
        <v>407236</v>
      </c>
      <c r="L190" s="29">
        <v>364882</v>
      </c>
      <c r="M190" s="29">
        <v>295331</v>
      </c>
      <c r="N190" s="29">
        <f t="shared" ref="N190:N198" si="9">O190-M190</f>
        <v>476787</v>
      </c>
      <c r="O190" s="29">
        <f t="shared" ref="O190:O198" si="10">K190+L190</f>
        <v>772118</v>
      </c>
    </row>
    <row r="191" spans="1:16" s="13" customFormat="1" ht="27" customHeight="1" x14ac:dyDescent="0.25">
      <c r="A191" s="70" t="s">
        <v>308</v>
      </c>
      <c r="B191" s="70"/>
      <c r="C191" s="70"/>
      <c r="D191" s="70"/>
      <c r="E191" s="70"/>
      <c r="F191" s="70"/>
      <c r="G191" s="70"/>
      <c r="H191" s="70"/>
      <c r="I191" s="70"/>
      <c r="J191" s="70"/>
      <c r="K191" s="70"/>
      <c r="L191" s="70"/>
      <c r="M191" s="70"/>
      <c r="N191" s="70"/>
      <c r="O191" s="70"/>
    </row>
    <row r="192" spans="1:16" s="13" customFormat="1" ht="19.5" customHeight="1" x14ac:dyDescent="0.25">
      <c r="A192" s="70" t="s">
        <v>309</v>
      </c>
      <c r="B192" s="70"/>
      <c r="C192" s="70"/>
      <c r="D192" s="70"/>
      <c r="E192" s="70"/>
      <c r="F192" s="70"/>
      <c r="G192" s="70"/>
      <c r="H192" s="70"/>
      <c r="I192" s="70"/>
      <c r="J192" s="70"/>
      <c r="K192" s="70"/>
      <c r="L192" s="70"/>
      <c r="M192" s="70"/>
      <c r="N192" s="70"/>
      <c r="O192" s="70"/>
    </row>
    <row r="193" spans="1:15" s="13" customFormat="1" ht="67.5" customHeight="1" x14ac:dyDescent="0.25">
      <c r="A193" s="70" t="s">
        <v>310</v>
      </c>
      <c r="B193" s="70"/>
      <c r="C193" s="70"/>
      <c r="D193" s="70"/>
      <c r="E193" s="70"/>
      <c r="F193" s="70"/>
      <c r="G193" s="70"/>
      <c r="H193" s="70"/>
      <c r="I193" s="70"/>
      <c r="J193" s="70"/>
      <c r="K193" s="70"/>
      <c r="L193" s="70"/>
      <c r="M193" s="70"/>
      <c r="N193" s="70"/>
      <c r="O193" s="70"/>
    </row>
    <row r="194" spans="1:15" ht="58.5" x14ac:dyDescent="0.25">
      <c r="A194" s="8" t="s">
        <v>41</v>
      </c>
      <c r="B194" s="25" t="s">
        <v>203</v>
      </c>
      <c r="C194" s="26" t="s">
        <v>204</v>
      </c>
      <c r="D194" s="8" t="s">
        <v>199</v>
      </c>
      <c r="E194" s="26" t="s">
        <v>205</v>
      </c>
      <c r="F194" s="31" t="s">
        <v>21</v>
      </c>
      <c r="G194" s="31"/>
      <c r="H194" s="31"/>
      <c r="I194" s="31" t="s">
        <v>311</v>
      </c>
      <c r="J194" s="32" t="s">
        <v>312</v>
      </c>
      <c r="K194" s="29">
        <v>213773</v>
      </c>
      <c r="L194" s="29">
        <v>68622</v>
      </c>
      <c r="M194" s="29">
        <v>192728</v>
      </c>
      <c r="N194" s="29">
        <f t="shared" si="9"/>
        <v>89667</v>
      </c>
      <c r="O194" s="29">
        <f t="shared" si="10"/>
        <v>282395</v>
      </c>
    </row>
    <row r="195" spans="1:15" ht="36.75" customHeight="1" x14ac:dyDescent="0.25">
      <c r="A195" s="70" t="s">
        <v>252</v>
      </c>
      <c r="B195" s="70"/>
      <c r="C195" s="70"/>
      <c r="D195" s="70"/>
      <c r="E195" s="70"/>
      <c r="F195" s="70"/>
      <c r="G195" s="70"/>
      <c r="H195" s="70"/>
      <c r="I195" s="70"/>
      <c r="J195" s="70"/>
      <c r="K195" s="70"/>
      <c r="L195" s="70"/>
      <c r="M195" s="70"/>
      <c r="N195" s="70"/>
      <c r="O195" s="70"/>
    </row>
    <row r="196" spans="1:15" ht="16.5" customHeight="1" x14ac:dyDescent="0.25">
      <c r="A196" s="70" t="s">
        <v>313</v>
      </c>
      <c r="B196" s="70"/>
      <c r="C196" s="70"/>
      <c r="D196" s="70"/>
      <c r="E196" s="70"/>
      <c r="F196" s="70"/>
      <c r="G196" s="70"/>
      <c r="H196" s="70"/>
      <c r="I196" s="70"/>
      <c r="J196" s="70"/>
      <c r="K196" s="70"/>
      <c r="L196" s="70"/>
      <c r="M196" s="70"/>
      <c r="N196" s="70"/>
      <c r="O196" s="70"/>
    </row>
    <row r="197" spans="1:15" ht="24" customHeight="1" x14ac:dyDescent="0.25">
      <c r="A197" s="70" t="s">
        <v>253</v>
      </c>
      <c r="B197" s="70"/>
      <c r="C197" s="70"/>
      <c r="D197" s="70"/>
      <c r="E197" s="70"/>
      <c r="F197" s="70"/>
      <c r="G197" s="70"/>
      <c r="H197" s="70"/>
      <c r="I197" s="70"/>
      <c r="J197" s="70"/>
      <c r="K197" s="70"/>
      <c r="L197" s="70"/>
      <c r="M197" s="70"/>
      <c r="N197" s="70"/>
      <c r="O197" s="70"/>
    </row>
    <row r="198" spans="1:15" ht="30" x14ac:dyDescent="0.25">
      <c r="A198" s="8" t="s">
        <v>41</v>
      </c>
      <c r="B198" s="12" t="s">
        <v>206</v>
      </c>
      <c r="C198" s="8" t="s">
        <v>207</v>
      </c>
      <c r="D198" s="8" t="s">
        <v>199</v>
      </c>
      <c r="E198" s="8" t="s">
        <v>314</v>
      </c>
      <c r="F198" s="37" t="s">
        <v>21</v>
      </c>
      <c r="G198" s="36"/>
      <c r="H198" s="36"/>
      <c r="I198" s="36"/>
      <c r="J198" s="15" t="s">
        <v>208</v>
      </c>
      <c r="K198" s="29">
        <v>85947</v>
      </c>
      <c r="L198" s="29">
        <v>49520</v>
      </c>
      <c r="M198" s="29">
        <v>70760</v>
      </c>
      <c r="N198" s="29">
        <f t="shared" si="9"/>
        <v>64707</v>
      </c>
      <c r="O198" s="29">
        <f t="shared" si="10"/>
        <v>135467</v>
      </c>
    </row>
    <row r="199" spans="1:15" ht="16.5" customHeight="1" x14ac:dyDescent="0.25">
      <c r="A199" s="70" t="s">
        <v>254</v>
      </c>
      <c r="B199" s="70"/>
      <c r="C199" s="70"/>
      <c r="D199" s="70"/>
      <c r="E199" s="70"/>
      <c r="F199" s="70"/>
      <c r="G199" s="70"/>
      <c r="H199" s="70"/>
      <c r="I199" s="70"/>
      <c r="J199" s="70"/>
      <c r="K199" s="70"/>
      <c r="L199" s="70"/>
      <c r="M199" s="70"/>
      <c r="N199" s="70"/>
      <c r="O199" s="70"/>
    </row>
    <row r="200" spans="1:15" ht="16.5" customHeight="1" x14ac:dyDescent="0.25">
      <c r="A200" s="70" t="s">
        <v>315</v>
      </c>
      <c r="B200" s="70"/>
      <c r="C200" s="70"/>
      <c r="D200" s="70"/>
      <c r="E200" s="70"/>
      <c r="F200" s="70"/>
      <c r="G200" s="70"/>
      <c r="H200" s="70"/>
      <c r="I200" s="70"/>
      <c r="J200" s="70"/>
      <c r="K200" s="70"/>
      <c r="L200" s="70"/>
      <c r="M200" s="70"/>
      <c r="N200" s="70"/>
      <c r="O200" s="70"/>
    </row>
    <row r="201" spans="1:15" ht="16.5" customHeight="1" x14ac:dyDescent="0.25">
      <c r="A201" s="70" t="s">
        <v>255</v>
      </c>
      <c r="B201" s="70"/>
      <c r="C201" s="70"/>
      <c r="D201" s="70"/>
      <c r="E201" s="70"/>
      <c r="F201" s="70"/>
      <c r="G201" s="70"/>
      <c r="H201" s="70"/>
      <c r="I201" s="70"/>
      <c r="J201" s="70"/>
      <c r="K201" s="70"/>
      <c r="L201" s="70"/>
      <c r="M201" s="70"/>
      <c r="N201" s="70"/>
      <c r="O201" s="70"/>
    </row>
    <row r="202" spans="1:15" ht="68.25" x14ac:dyDescent="0.25">
      <c r="A202" s="8" t="s">
        <v>41</v>
      </c>
      <c r="B202" s="12" t="s">
        <v>293</v>
      </c>
      <c r="C202" s="8" t="s">
        <v>294</v>
      </c>
      <c r="D202" s="8" t="s">
        <v>199</v>
      </c>
      <c r="E202" s="26" t="s">
        <v>205</v>
      </c>
      <c r="F202" s="31" t="s">
        <v>21</v>
      </c>
      <c r="G202" s="36"/>
      <c r="H202" s="36"/>
      <c r="I202" s="36"/>
      <c r="J202" s="15" t="s">
        <v>316</v>
      </c>
      <c r="K202" s="29"/>
      <c r="L202" s="29">
        <v>164350</v>
      </c>
      <c r="M202" s="29"/>
      <c r="N202" s="29">
        <v>164350</v>
      </c>
      <c r="O202" s="29">
        <v>164350</v>
      </c>
    </row>
    <row r="203" spans="1:15" ht="16.5" customHeight="1" x14ac:dyDescent="0.25">
      <c r="A203" s="70" t="s">
        <v>317</v>
      </c>
      <c r="B203" s="70"/>
      <c r="C203" s="70"/>
      <c r="D203" s="70"/>
      <c r="E203" s="70"/>
      <c r="F203" s="70"/>
      <c r="G203" s="70"/>
      <c r="H203" s="70"/>
      <c r="I203" s="70"/>
      <c r="J203" s="70"/>
      <c r="K203" s="70"/>
      <c r="L203" s="70"/>
      <c r="M203" s="70"/>
      <c r="N203" s="70"/>
      <c r="O203" s="70"/>
    </row>
    <row r="204" spans="1:15" ht="16.5" customHeight="1" x14ac:dyDescent="0.25">
      <c r="A204" s="70" t="s">
        <v>318</v>
      </c>
      <c r="B204" s="70"/>
      <c r="C204" s="70"/>
      <c r="D204" s="70"/>
      <c r="E204" s="70"/>
      <c r="F204" s="70"/>
      <c r="G204" s="70"/>
      <c r="H204" s="70"/>
      <c r="I204" s="70"/>
      <c r="J204" s="70"/>
      <c r="K204" s="70"/>
      <c r="L204" s="70"/>
      <c r="M204" s="70"/>
      <c r="N204" s="70"/>
      <c r="O204" s="70"/>
    </row>
    <row r="205" spans="1:15" ht="16.5" customHeight="1" x14ac:dyDescent="0.25">
      <c r="A205" s="70" t="s">
        <v>319</v>
      </c>
      <c r="B205" s="70"/>
      <c r="C205" s="70"/>
      <c r="D205" s="70"/>
      <c r="E205" s="70"/>
      <c r="F205" s="70"/>
      <c r="G205" s="70"/>
      <c r="H205" s="70"/>
      <c r="I205" s="70"/>
      <c r="J205" s="70"/>
      <c r="K205" s="70"/>
      <c r="L205" s="70"/>
      <c r="M205" s="70"/>
      <c r="N205" s="70"/>
      <c r="O205" s="70"/>
    </row>
    <row r="206" spans="1:15" s="10" customFormat="1" ht="16.5" customHeight="1" x14ac:dyDescent="0.15">
      <c r="A206" s="80" t="s">
        <v>213</v>
      </c>
      <c r="B206" s="80"/>
      <c r="C206" s="80"/>
      <c r="D206" s="80"/>
      <c r="E206" s="80"/>
      <c r="F206" s="80"/>
      <c r="G206" s="80"/>
      <c r="H206" s="80"/>
      <c r="I206" s="80"/>
      <c r="J206" s="80"/>
      <c r="K206" s="48">
        <f>SUM(K177:K202)</f>
        <v>1022165</v>
      </c>
      <c r="L206" s="48">
        <f t="shared" ref="L206:O206" si="11">SUM(L177:L202)</f>
        <v>961143</v>
      </c>
      <c r="M206" s="48">
        <f t="shared" si="11"/>
        <v>777799</v>
      </c>
      <c r="N206" s="48">
        <f>SUM(N177:N202)</f>
        <v>1205509</v>
      </c>
      <c r="O206" s="48">
        <f t="shared" si="11"/>
        <v>1983308</v>
      </c>
    </row>
    <row r="207" spans="1:15" s="10" customFormat="1" ht="16.5" customHeight="1" x14ac:dyDescent="0.15">
      <c r="A207" s="85" t="s">
        <v>432</v>
      </c>
      <c r="B207" s="85"/>
      <c r="C207" s="85"/>
      <c r="D207" s="85"/>
      <c r="E207" s="85"/>
      <c r="F207" s="85"/>
      <c r="G207" s="85"/>
      <c r="H207" s="85"/>
      <c r="I207" s="85"/>
      <c r="J207" s="85"/>
      <c r="K207" s="85"/>
      <c r="L207" s="85"/>
      <c r="M207" s="85"/>
      <c r="N207" s="85"/>
      <c r="O207" s="85"/>
    </row>
    <row r="208" spans="1:15" s="10" customFormat="1" ht="16.5" customHeight="1" x14ac:dyDescent="0.15">
      <c r="A208" s="84" t="s">
        <v>192</v>
      </c>
      <c r="B208" s="84"/>
      <c r="C208" s="84"/>
      <c r="D208" s="84"/>
      <c r="E208" s="84"/>
      <c r="F208" s="84"/>
      <c r="G208" s="84"/>
      <c r="H208" s="84"/>
      <c r="I208" s="84"/>
      <c r="J208" s="84"/>
      <c r="K208" s="84"/>
      <c r="L208" s="84"/>
      <c r="M208" s="84"/>
      <c r="N208" s="84"/>
      <c r="O208" s="84"/>
    </row>
    <row r="209" spans="1:15" s="10" customFormat="1" ht="132.6" customHeight="1" x14ac:dyDescent="0.15">
      <c r="A209" s="61"/>
      <c r="B209" s="54" t="s">
        <v>434</v>
      </c>
      <c r="C209" s="27" t="s">
        <v>435</v>
      </c>
      <c r="D209" s="55"/>
      <c r="E209" s="55" t="s">
        <v>436</v>
      </c>
      <c r="F209" s="61" t="s">
        <v>299</v>
      </c>
      <c r="G209" s="61"/>
      <c r="H209" s="61"/>
      <c r="I209" s="61"/>
      <c r="J209" s="31" t="s">
        <v>437</v>
      </c>
      <c r="K209" s="29">
        <v>0</v>
      </c>
      <c r="L209" s="29">
        <v>8581113</v>
      </c>
      <c r="M209" s="29">
        <v>2390485</v>
      </c>
      <c r="N209" s="29">
        <f>O209-M209</f>
        <v>6190628</v>
      </c>
      <c r="O209" s="29">
        <f>K209+L209</f>
        <v>8581113</v>
      </c>
    </row>
    <row r="210" spans="1:15" s="10" customFormat="1" ht="32.450000000000003" customHeight="1" x14ac:dyDescent="0.15">
      <c r="A210" s="72" t="s">
        <v>438</v>
      </c>
      <c r="B210" s="73"/>
      <c r="C210" s="73"/>
      <c r="D210" s="73"/>
      <c r="E210" s="73"/>
      <c r="F210" s="73"/>
      <c r="G210" s="73"/>
      <c r="H210" s="73"/>
      <c r="I210" s="73"/>
      <c r="J210" s="73"/>
      <c r="K210" s="73"/>
      <c r="L210" s="73"/>
      <c r="M210" s="73"/>
      <c r="N210" s="73"/>
      <c r="O210" s="74"/>
    </row>
    <row r="211" spans="1:15" s="10" customFormat="1" ht="30.6" customHeight="1" x14ac:dyDescent="0.15">
      <c r="A211" s="72" t="s">
        <v>439</v>
      </c>
      <c r="B211" s="73"/>
      <c r="C211" s="73"/>
      <c r="D211" s="73"/>
      <c r="E211" s="73"/>
      <c r="F211" s="73"/>
      <c r="G211" s="73"/>
      <c r="H211" s="73"/>
      <c r="I211" s="73"/>
      <c r="J211" s="73"/>
      <c r="K211" s="73"/>
      <c r="L211" s="73"/>
      <c r="M211" s="73"/>
      <c r="N211" s="73"/>
      <c r="O211" s="74"/>
    </row>
    <row r="212" spans="1:15" s="10" customFormat="1" ht="30.6" customHeight="1" x14ac:dyDescent="0.15">
      <c r="A212" s="72" t="s">
        <v>440</v>
      </c>
      <c r="B212" s="73"/>
      <c r="C212" s="73"/>
      <c r="D212" s="73"/>
      <c r="E212" s="73"/>
      <c r="F212" s="73"/>
      <c r="G212" s="73"/>
      <c r="H212" s="73"/>
      <c r="I212" s="73"/>
      <c r="J212" s="73"/>
      <c r="K212" s="73"/>
      <c r="L212" s="73"/>
      <c r="M212" s="73"/>
      <c r="N212" s="73"/>
      <c r="O212" s="74"/>
    </row>
    <row r="213" spans="1:15" s="10" customFormat="1" ht="16.5" customHeight="1" x14ac:dyDescent="0.15">
      <c r="A213" s="80" t="s">
        <v>433</v>
      </c>
      <c r="B213" s="80"/>
      <c r="C213" s="80"/>
      <c r="D213" s="80"/>
      <c r="E213" s="80"/>
      <c r="F213" s="80"/>
      <c r="G213" s="80"/>
      <c r="H213" s="80"/>
      <c r="I213" s="80"/>
      <c r="J213" s="80"/>
      <c r="K213" s="48">
        <f>K209</f>
        <v>0</v>
      </c>
      <c r="L213" s="48">
        <f t="shared" ref="L213:O213" si="12">L209</f>
        <v>8581113</v>
      </c>
      <c r="M213" s="48">
        <f t="shared" si="12"/>
        <v>2390485</v>
      </c>
      <c r="N213" s="48">
        <f t="shared" si="12"/>
        <v>6190628</v>
      </c>
      <c r="O213" s="48">
        <f t="shared" si="12"/>
        <v>8581113</v>
      </c>
    </row>
    <row r="214" spans="1:15" ht="24.75" customHeight="1" x14ac:dyDescent="0.25">
      <c r="A214" s="77" t="s">
        <v>274</v>
      </c>
      <c r="B214" s="78"/>
      <c r="C214" s="78"/>
      <c r="D214" s="78"/>
      <c r="E214" s="78"/>
      <c r="F214" s="78"/>
      <c r="G214" s="78"/>
      <c r="H214" s="78"/>
      <c r="I214" s="78"/>
      <c r="J214" s="79"/>
      <c r="K214" s="49">
        <f>K92+K173+K206+K213</f>
        <v>12009311</v>
      </c>
      <c r="L214" s="49">
        <f t="shared" ref="L214:O214" si="13">L92+L173+L206+L213</f>
        <v>13166812</v>
      </c>
      <c r="M214" s="49">
        <f t="shared" si="13"/>
        <v>12993423</v>
      </c>
      <c r="N214" s="49">
        <f t="shared" si="13"/>
        <v>12182700</v>
      </c>
      <c r="O214" s="49">
        <f t="shared" si="13"/>
        <v>25176123</v>
      </c>
    </row>
    <row r="216" spans="1:15" ht="31.5" customHeight="1" x14ac:dyDescent="0.25">
      <c r="A216" s="69" t="s">
        <v>472</v>
      </c>
      <c r="B216" s="69"/>
      <c r="C216" s="69"/>
      <c r="D216" s="69"/>
      <c r="E216" s="69"/>
      <c r="F216" s="69"/>
      <c r="G216" s="69"/>
      <c r="H216" s="69"/>
      <c r="I216" s="69"/>
      <c r="J216" s="69"/>
      <c r="K216" s="69"/>
      <c r="L216" s="69"/>
      <c r="M216" s="69"/>
      <c r="N216" s="69"/>
      <c r="O216" s="69"/>
    </row>
  </sheetData>
  <mergeCells count="175">
    <mergeCell ref="A45:O45"/>
    <mergeCell ref="A46:O46"/>
    <mergeCell ref="A48:O48"/>
    <mergeCell ref="A49:O49"/>
    <mergeCell ref="A50:O50"/>
    <mergeCell ref="A4:O4"/>
    <mergeCell ref="A27:O27"/>
    <mergeCell ref="A28:O28"/>
    <mergeCell ref="A29:O29"/>
    <mergeCell ref="A32:O32"/>
    <mergeCell ref="A6:O6"/>
    <mergeCell ref="A7:O7"/>
    <mergeCell ref="A8:O8"/>
    <mergeCell ref="A10:O10"/>
    <mergeCell ref="A11:O11"/>
    <mergeCell ref="A23:O23"/>
    <mergeCell ref="A24:O24"/>
    <mergeCell ref="A25:O25"/>
    <mergeCell ref="A3:O3"/>
    <mergeCell ref="A1:A2"/>
    <mergeCell ref="B1:B2"/>
    <mergeCell ref="C1:C2"/>
    <mergeCell ref="D1:D2"/>
    <mergeCell ref="E1:E2"/>
    <mergeCell ref="F1:G1"/>
    <mergeCell ref="H1:H2"/>
    <mergeCell ref="I1:I2"/>
    <mergeCell ref="J1:J2"/>
    <mergeCell ref="K1:O1"/>
    <mergeCell ref="A42:O42"/>
    <mergeCell ref="A44:O44"/>
    <mergeCell ref="A41:O41"/>
    <mergeCell ref="A18:O18"/>
    <mergeCell ref="A19:O19"/>
    <mergeCell ref="A20:O20"/>
    <mergeCell ref="A30:O30"/>
    <mergeCell ref="A33:O33"/>
    <mergeCell ref="A21:O21"/>
    <mergeCell ref="A83:O83"/>
    <mergeCell ref="A94:O94"/>
    <mergeCell ref="A95:O95"/>
    <mergeCell ref="A174:O174"/>
    <mergeCell ref="A175:O175"/>
    <mergeCell ref="A176:O176"/>
    <mergeCell ref="A185:O185"/>
    <mergeCell ref="A93:O93"/>
    <mergeCell ref="A119:O119"/>
    <mergeCell ref="A114:O114"/>
    <mergeCell ref="A115:O115"/>
    <mergeCell ref="A103:O103"/>
    <mergeCell ref="A105:O105"/>
    <mergeCell ref="A106:O106"/>
    <mergeCell ref="A107:O107"/>
    <mergeCell ref="A109:O109"/>
    <mergeCell ref="A92:J92"/>
    <mergeCell ref="A87:O87"/>
    <mergeCell ref="A89:O89"/>
    <mergeCell ref="A90:O90"/>
    <mergeCell ref="A77:O77"/>
    <mergeCell ref="A78:O78"/>
    <mergeCell ref="A58:O58"/>
    <mergeCell ref="A60:O60"/>
    <mergeCell ref="A52:O52"/>
    <mergeCell ref="A53:O53"/>
    <mergeCell ref="A54:O54"/>
    <mergeCell ref="A56:O56"/>
    <mergeCell ref="A57:O57"/>
    <mergeCell ref="A72:O72"/>
    <mergeCell ref="A73:O73"/>
    <mergeCell ref="A74:O74"/>
    <mergeCell ref="A76:O76"/>
    <mergeCell ref="A62:O62"/>
    <mergeCell ref="A64:O64"/>
    <mergeCell ref="A91:O91"/>
    <mergeCell ref="A102:O102"/>
    <mergeCell ref="A110:O110"/>
    <mergeCell ref="A111:O111"/>
    <mergeCell ref="A113:O113"/>
    <mergeCell ref="A159:O159"/>
    <mergeCell ref="A160:O160"/>
    <mergeCell ref="A162:O162"/>
    <mergeCell ref="A163:O163"/>
    <mergeCell ref="A139:O139"/>
    <mergeCell ref="A140:O140"/>
    <mergeCell ref="A142:O142"/>
    <mergeCell ref="A143:O143"/>
    <mergeCell ref="A144:O144"/>
    <mergeCell ref="A116:O116"/>
    <mergeCell ref="A164:O164"/>
    <mergeCell ref="A152:O152"/>
    <mergeCell ref="A154:O154"/>
    <mergeCell ref="A155:O155"/>
    <mergeCell ref="A156:O156"/>
    <mergeCell ref="A158:O158"/>
    <mergeCell ref="A147:O147"/>
    <mergeCell ref="A148:O148"/>
    <mergeCell ref="A150:O150"/>
    <mergeCell ref="A151:O151"/>
    <mergeCell ref="A85:O85"/>
    <mergeCell ref="A86:O86"/>
    <mergeCell ref="A65:O65"/>
    <mergeCell ref="A66:O66"/>
    <mergeCell ref="A68:O68"/>
    <mergeCell ref="A69:O69"/>
    <mergeCell ref="A70:O70"/>
    <mergeCell ref="A61:O61"/>
    <mergeCell ref="A146:O146"/>
    <mergeCell ref="A132:O132"/>
    <mergeCell ref="A134:O134"/>
    <mergeCell ref="A135:O135"/>
    <mergeCell ref="A136:O136"/>
    <mergeCell ref="A138:O138"/>
    <mergeCell ref="A126:O126"/>
    <mergeCell ref="A127:O127"/>
    <mergeCell ref="A128:O128"/>
    <mergeCell ref="A130:O130"/>
    <mergeCell ref="A131:O131"/>
    <mergeCell ref="A120:O120"/>
    <mergeCell ref="A122:O122"/>
    <mergeCell ref="A123:O123"/>
    <mergeCell ref="A124:O124"/>
    <mergeCell ref="A118:O118"/>
    <mergeCell ref="A166:O166"/>
    <mergeCell ref="A167:O167"/>
    <mergeCell ref="A168:O168"/>
    <mergeCell ref="A170:O170"/>
    <mergeCell ref="A171:O171"/>
    <mergeCell ref="A178:O178"/>
    <mergeCell ref="A179:O179"/>
    <mergeCell ref="A180:O180"/>
    <mergeCell ref="A12:O12"/>
    <mergeCell ref="A14:O14"/>
    <mergeCell ref="A15:O15"/>
    <mergeCell ref="A16:O16"/>
    <mergeCell ref="A97:O97"/>
    <mergeCell ref="A98:O98"/>
    <mergeCell ref="A99:O99"/>
    <mergeCell ref="A101:O101"/>
    <mergeCell ref="A34:O34"/>
    <mergeCell ref="A36:O36"/>
    <mergeCell ref="A37:O37"/>
    <mergeCell ref="A38:O38"/>
    <mergeCell ref="A40:O40"/>
    <mergeCell ref="A80:O80"/>
    <mergeCell ref="A81:O81"/>
    <mergeCell ref="A82:O82"/>
    <mergeCell ref="A188:O188"/>
    <mergeCell ref="A189:O189"/>
    <mergeCell ref="A191:O191"/>
    <mergeCell ref="A192:O192"/>
    <mergeCell ref="A193:O193"/>
    <mergeCell ref="A172:O172"/>
    <mergeCell ref="A182:O182"/>
    <mergeCell ref="A183:O183"/>
    <mergeCell ref="A184:O184"/>
    <mergeCell ref="A187:O187"/>
    <mergeCell ref="A173:J173"/>
    <mergeCell ref="A216:O216"/>
    <mergeCell ref="A204:O204"/>
    <mergeCell ref="A205:O205"/>
    <mergeCell ref="A203:O203"/>
    <mergeCell ref="A201:O201"/>
    <mergeCell ref="A195:O195"/>
    <mergeCell ref="A196:O196"/>
    <mergeCell ref="A197:O197"/>
    <mergeCell ref="A199:O199"/>
    <mergeCell ref="A200:O200"/>
    <mergeCell ref="A214:J214"/>
    <mergeCell ref="A206:J206"/>
    <mergeCell ref="A213:J213"/>
    <mergeCell ref="A207:O207"/>
    <mergeCell ref="A208:O208"/>
    <mergeCell ref="A210:O210"/>
    <mergeCell ref="A211:O211"/>
    <mergeCell ref="A212:O212"/>
  </mergeCells>
  <printOptions horizontalCentered="1"/>
  <pageMargins left="0.19685039370078741" right="0" top="0.78740157480314965" bottom="0.39370078740157483" header="0.31496062992125984" footer="0.11811023622047245"/>
  <pageSetup paperSize="9" scale="80" fitToHeight="0" orientation="landscape" r:id="rId1"/>
  <headerFooter>
    <oddHeader>&amp;CNÁVRH 
Plán hlavných úloh Slovenského hydrometeorologického ústavu za rok 2026&amp;R&amp;8Príloha č.1 k pokynu ministra č. &amp;7 1/2024-2</oddHeader>
    <oddFooter>&amp;R&amp;P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7bb153f8-a385-4da1-9a2f-a45c2c62cf8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DF08F9588DC954E95C7F649DCA9DC91" ma:contentTypeVersion="14" ma:contentTypeDescription="Create a new document." ma:contentTypeScope="" ma:versionID="bdf8f6630deb01013e77631592db04b1">
  <xsd:schema xmlns:xsd="http://www.w3.org/2001/XMLSchema" xmlns:xs="http://www.w3.org/2001/XMLSchema" xmlns:p="http://schemas.microsoft.com/office/2006/metadata/properties" xmlns:ns3="7bb153f8-a385-4da1-9a2f-a45c2c62cf84" xmlns:ns4="2f88f473-30ce-42fa-a659-9999571ff305" targetNamespace="http://schemas.microsoft.com/office/2006/metadata/properties" ma:root="true" ma:fieldsID="f649d105aee6cb97cbb966e5781129c0" ns3:_="" ns4:_="">
    <xsd:import namespace="7bb153f8-a385-4da1-9a2f-a45c2c62cf84"/>
    <xsd:import namespace="2f88f473-30ce-42fa-a659-9999571ff305"/>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GenerationTime" minOccurs="0"/>
                <xsd:element ref="ns3:MediaServiceEventHashCode" minOccurs="0"/>
                <xsd:element ref="ns3:MediaLengthInSeconds" minOccurs="0"/>
                <xsd:element ref="ns3:MediaServiceSystemTags" minOccurs="0"/>
                <xsd:element ref="ns3:MediaServiceOCR" minOccurs="0"/>
                <xsd:element ref="ns3:MediaServiceSearchPropertie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b153f8-a385-4da1-9a2f-a45c2c62cf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SystemTags" ma:index="18" nillable="true" ma:displayName="MediaServiceSystemTags" ma:hidden="true" ma:internalName="MediaServiceSystemTags" ma:readOnly="true">
      <xsd:simpleType>
        <xsd:restriction base="dms:Note"/>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f88f473-30ce-42fa-a659-9999571ff30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BB04A0A-E777-4417-8D06-9B3B619AF6C7}">
  <ds:schemaRefs>
    <ds:schemaRef ds:uri="http://schemas.microsoft.com/office/2006/documentManagement/types"/>
    <ds:schemaRef ds:uri="7bb153f8-a385-4da1-9a2f-a45c2c62cf84"/>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2f88f473-30ce-42fa-a659-9999571ff305"/>
    <ds:schemaRef ds:uri="http://www.w3.org/XML/1998/namespace"/>
  </ds:schemaRefs>
</ds:datastoreItem>
</file>

<file path=customXml/itemProps2.xml><?xml version="1.0" encoding="utf-8"?>
<ds:datastoreItem xmlns:ds="http://schemas.openxmlformats.org/officeDocument/2006/customXml" ds:itemID="{2D51D6E2-C0C0-4EFF-8F0B-17E25CE969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b153f8-a385-4da1-9a2f-a45c2c62cf84"/>
    <ds:schemaRef ds:uri="2f88f473-30ce-42fa-a659-9999571ff3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4F10106-768A-4B8C-96AF-4C52A2AC8F7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vt:i4>
      </vt:variant>
      <vt:variant>
        <vt:lpstr>Pomenované rozsahy</vt:lpstr>
      </vt:variant>
      <vt:variant>
        <vt:i4>1</vt:i4>
      </vt:variant>
    </vt:vector>
  </HeadingPairs>
  <TitlesOfParts>
    <vt:vector size="2" baseType="lpstr">
      <vt:lpstr>PHÚ SHMÚ 2026</vt:lpstr>
      <vt:lpstr>'PHÚ SHMÚ 2026'!Názvy_tlače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Danová Monika</dc:creator>
  <cp:lastModifiedBy>Administrator</cp:lastModifiedBy>
  <cp:lastPrinted>2025-07-30T15:42:46Z</cp:lastPrinted>
  <dcterms:created xsi:type="dcterms:W3CDTF">2024-07-04T09:07:46Z</dcterms:created>
  <dcterms:modified xsi:type="dcterms:W3CDTF">2025-12-09T13:39:30Z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0x0101007DF08F9588DC954E95C7F649DCA9DC91</vt:lpwstr>
  </property>
</Properties>
</file>